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AM37" i="9"/>
  <c r="C37" i="9"/>
  <c r="CO36" i="9"/>
  <c r="BW36" i="9"/>
  <c r="AM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AM34" i="9" s="1"/>
  <c r="U34" i="9"/>
  <c r="U35" i="9" s="1"/>
  <c r="U36" i="9" s="1"/>
  <c r="U37" i="9" s="1"/>
  <c r="AM35" i="9" l="1"/>
  <c r="BE34" i="9"/>
  <c r="BE35" i="9" s="1"/>
  <c r="BE36" i="9" s="1"/>
  <c r="BE37" i="9" s="1"/>
</calcChain>
</file>

<file path=xl/sharedStrings.xml><?xml version="1.0" encoding="utf-8"?>
<sst xmlns="http://schemas.openxmlformats.org/spreadsheetml/2006/main" count="1003" uniqueCount="555">
  <si>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</si>
  <si>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</si>
  <si>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</si>
  <si>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</si>
  <si>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</si>
  <si>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</si>
  <si>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</si>
  <si>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</si>
  <si>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</si>
  <si>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</si>
  <si>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</si>
  <si>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</si>
  <si>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</si>
  <si>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</si>
  <si>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</si>
  <si>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</si>
  <si>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</si>
  <si>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</si>
  <si>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</si>
  <si>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</si>
  <si>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</si>
  <si>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</si>
  <si>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</si>
  <si>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</si>
  <si>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</si>
  <si>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</si>
  <si>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</si>
  <si>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</si>
  <si>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</si>
  <si>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</si>
  <si>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</si>
  <si>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</si>
  <si>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</si>
  <si>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</si>
  <si>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</si>
  <si>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</si>
  <si>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</si>
  <si>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</si>
  <si>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</si>
  <si>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</si>
  <si>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</si>
  <si>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</si>
  <si>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</si>
  <si>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</si>
  <si>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</si>
  <si>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</si>
  <si>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</si>
  <si>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</si>
  <si>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</si>
  <si>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</si>
  <si>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</si>
  <si>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</si>
  <si>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</si>
  <si>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</si>
  <si>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</si>
  <si>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</si>
  <si>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</si>
  <si>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</si>
  <si>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</si>
  <si>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</si>
  <si>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</si>
  <si>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</si>
  <si>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</si>
  <si>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</si>
  <si>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</si>
  <si>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</si>
  <si>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</si>
  <si>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</si>
  <si>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</si>
  <si>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</si>
  <si>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</si>
  <si>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</si>
  <si>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</si>
  <si>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</si>
  <si>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</si>
  <si>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</si>
  <si>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</si>
  <si>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</si>
  <si>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</si>
  <si>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</si>
  <si>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</si>
  <si>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</si>
  <si>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</si>
  <si>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</si>
  <si>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</si>
  <si>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</si>
  <si>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</si>
  <si>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</si>
  <si>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</si>
  <si>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</si>
  <si>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</si>
  <si>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</si>
  <si>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</si>
  <si>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</si>
  <si>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</si>
  <si>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</si>
  <si>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</si>
  <si>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</si>
  <si>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</si>
  <si>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</si>
  <si>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</si>
  <si>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</si>
  <si>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</si>
  <si>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</si>
  <si>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</si>
  <si>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</si>
  <si>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</si>
  <si>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</si>
  <si>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</si>
  <si>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</si>
  <si>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</si>
  <si>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</si>
  <si>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</si>
  <si>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</si>
  <si>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</si>
  <si>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</si>
  <si>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</si>
  <si>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</si>
  <si>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</si>
  <si>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</si>
  <si>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</si>
  <si>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</si>
  <si>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</si>
  <si>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</si>
  <si>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</si>
  <si>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</si>
  <si>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</si>
  <si>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</si>
  <si>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</si>
  <si>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</si>
  <si>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</si>
  <si>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</si>
  <si>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</si>
  <si>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</si>
  <si>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</si>
  <si>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</si>
  <si>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</si>
  <si>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</si>
  <si>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</si>
  <si>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</si>
  <si>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</si>
  <si>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</si>
  <si>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</si>
  <si>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</si>
  <si>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</si>
  <si>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</si>
  <si>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</si>
  <si>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</si>
  <si>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</si>
  <si>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</si>
  <si>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</si>
  <si>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</si>
  <si>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</si>
  <si>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</si>
  <si>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</si>
  <si>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</si>
  <si>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</si>
  <si>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</si>
  <si>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</si>
  <si>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</si>
  <si>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</si>
  <si>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</si>
  <si>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</si>
  <si>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</si>
  <si>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</si>
  <si>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</si>
  <si>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</si>
  <si>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</si>
  <si>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</si>
  <si>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</si>
  <si>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</si>
  <si>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</si>
  <si>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</si>
  <si>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</si>
  <si>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</si>
  <si>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</si>
  <si>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</si>
  <si>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</si>
  <si>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</si>
  <si>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</si>
  <si>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</si>
  <si>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</si>
  <si>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</si>
  <si>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</si>
  <si>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</si>
  <si>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</si>
  <si>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</si>
  <si>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</si>
  <si>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</si>
  <si>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</si>
  <si>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</si>
  <si>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</si>
  <si>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</si>
  <si>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</si>
  <si>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</si>
  <si>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島根県大田市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</si>
  <si>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</si>
  <si>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</si>
  <si>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</si>
  <si>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</si>
  <si>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</si>
  <si>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</si>
  <si>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</si>
  <si>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</si>
  <si>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</si>
  <si>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</si>
  <si>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</si>
  <si>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</si>
  <si>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</si>
  <si>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</si>
  <si>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</si>
  <si>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</si>
  <si>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</si>
  <si>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</si>
  <si>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</si>
  <si>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</si>
  <si>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</si>
  <si>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</si>
  <si>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</si>
  <si>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</si>
  <si>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</si>
  <si>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</si>
  <si>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</si>
  <si>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</si>
  <si>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</si>
  <si>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</si>
  <si>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</si>
  <si>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</si>
  <si>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</si>
  <si>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</si>
  <si>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</si>
  <si>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</si>
  <si>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</si>
  <si>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</si>
  <si>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</si>
  <si>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</si>
  <si>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</si>
  <si>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</si>
  <si>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</si>
  <si>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</si>
  <si>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</si>
  <si>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</si>
  <si>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</si>
  <si>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</si>
  <si>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</si>
  <si>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</si>
  <si>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</si>
  <si>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</si>
  <si>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</si>
  <si>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</si>
  <si>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</si>
  <si>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</si>
  <si>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</si>
  <si>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</si>
  <si>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</si>
  <si>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</si>
  <si>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</si>
  <si>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</si>
  <si>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</si>
  <si>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</si>
  <si>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</si>
  <si>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</si>
  <si>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</si>
  <si>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</si>
  <si>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</si>
  <si>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</si>
  <si>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</si>
  <si>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</si>
  <si>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</si>
  <si>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</si>
  <si>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</si>
  <si>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</si>
  <si>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</si>
  <si>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</si>
  <si>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</si>
  <si>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</si>
  <si>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</si>
  <si>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</si>
  <si>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</si>
  <si>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</si>
  <si>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</si>
  <si>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</si>
  <si>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</si>
  <si>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</si>
  <si>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</si>
  <si>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</si>
  <si>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</si>
  <si>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</si>
  <si>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</si>
  <si>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</si>
  <si>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</si>
  <si>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</si>
  <si>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</si>
  <si>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</si>
  <si>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</si>
  <si>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</si>
  <si>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</si>
  <si>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</si>
  <si>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</si>
  <si>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</si>
  <si>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</si>
  <si>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</si>
  <si>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</si>
  <si>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</si>
  <si>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</si>
  <si>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</si>
  <si>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</si>
  <si>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</si>
  <si>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</si>
  <si>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</si>
  <si>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</si>
  <si>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</si>
  <si>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</si>
  <si>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</si>
  <si>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</si>
  <si>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</si>
  <si>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</si>
  <si>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</si>
  <si>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</si>
  <si>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</si>
  <si>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</si>
  <si>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</si>
  <si>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</si>
  <si>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</si>
  <si>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</si>
  <si>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</si>
  <si>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</si>
  <si>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</si>
  <si>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</si>
  <si>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</si>
  <si>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</si>
  <si>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</si>
  <si>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</si>
  <si>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</si>
  <si>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</si>
  <si>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</si>
  <si>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</si>
  <si>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</si>
  <si>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</si>
  <si>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</si>
  <si>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</si>
  <si>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</si>
  <si>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</si>
  <si>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</si>
  <si>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</si>
  <si>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</si>
  <si>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島根県大田市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</si>
  <si>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</si>
  <si>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</si>
  <si>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</si>
  <si>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</si>
  <si>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</si>
  <si>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</si>
  <si>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</si>
  <si>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</si>
  <si>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</si>
  <si>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</si>
  <si>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</si>
  <si>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</si>
  <si>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</si>
  <si>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</si>
  <si>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</si>
  <si>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</si>
  <si>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</si>
  <si>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</si>
  <si>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</si>
  <si>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</si>
  <si>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</si>
  <si>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大田市駅周辺土地区画整理事業特別会計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</si>
  <si>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</si>
  <si>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</si>
  <si>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</si>
  <si>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</si>
  <si>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</si>
  <si>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</si>
  <si>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</si>
  <si>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</si>
  <si>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</si>
  <si>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</si>
  <si>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</si>
  <si>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</si>
  <si>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</si>
  <si>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</si>
  <si>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</si>
  <si>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</si>
  <si>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</si>
  <si>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大田市水道事業会計</t>
    <phoneticPr fontId="5"/>
  </si>
  <si>
    <t>法適用企業</t>
    <phoneticPr fontId="5"/>
  </si>
  <si>
    <t>大田市病院事業会計</t>
    <phoneticPr fontId="5"/>
  </si>
  <si>
    <t>簡易給水施設事業特別会計</t>
    <phoneticPr fontId="5"/>
  </si>
  <si>
    <t>法非適用企業</t>
    <phoneticPr fontId="5"/>
  </si>
  <si>
    <t>生活排水処理事業特別会計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</si>
  <si>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</si>
  <si>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</si>
  <si>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</si>
  <si>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</si>
  <si>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</si>
  <si>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</si>
  <si>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</si>
  <si>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</si>
  <si>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</si>
  <si>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</si>
  <si>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</si>
  <si>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</si>
  <si>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</si>
  <si>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</si>
  <si>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</si>
  <si>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</si>
  <si>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</si>
  <si>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</si>
  <si>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</si>
  <si>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</si>
  <si>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</si>
  <si>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</si>
  <si>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</si>
  <si>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</si>
  <si>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</si>
  <si>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</si>
  <si>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</si>
  <si>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</si>
  <si>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</si>
  <si>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</si>
  <si>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</si>
  <si>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</si>
  <si>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</si>
  <si>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</si>
  <si>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</si>
  <si>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</si>
  <si>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</si>
  <si>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</si>
  <si>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</si>
  <si>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</si>
  <si>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</si>
  <si>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</si>
  <si>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</si>
  <si>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</si>
  <si>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</si>
  <si>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</si>
  <si>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</si>
  <si>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</si>
  <si>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</si>
  <si>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</si>
  <si>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</si>
  <si>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</si>
  <si>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</si>
  <si>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</si>
  <si>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</si>
  <si>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</si>
  <si>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</si>
  <si>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</si>
  <si>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</si>
  <si>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</si>
  <si>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</si>
  <si>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</si>
  <si>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</si>
  <si>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</si>
  <si>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</si>
  <si>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</si>
  <si>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</si>
  <si>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</si>
  <si>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</si>
  <si>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</si>
  <si>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</si>
  <si>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</si>
  <si>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</si>
  <si>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</si>
  <si>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</si>
  <si>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</si>
  <si>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</si>
  <si>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</si>
  <si>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</si>
  <si>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</si>
  <si>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</si>
  <si>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</si>
  <si>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</si>
  <si>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</si>
  <si>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</si>
  <si>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</si>
  <si>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</si>
  <si>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</si>
  <si>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</si>
  <si>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</si>
  <si>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</si>
  <si>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</si>
  <si>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</si>
  <si>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</si>
  <si>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</si>
  <si>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</si>
  <si>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</si>
  <si>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</si>
  <si>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</si>
  <si>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</si>
  <si>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</si>
  <si>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</si>
  <si>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</si>
  <si>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</si>
  <si>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</si>
  <si>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</si>
  <si>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</si>
  <si>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</si>
  <si>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</si>
  <si>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</si>
  <si>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</si>
  <si>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</si>
  <si>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</si>
  <si>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</si>
  <si>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</si>
  <si>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</si>
  <si>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</si>
  <si>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</si>
  <si>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</si>
  <si>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</si>
  <si>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</si>
  <si>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</si>
  <si>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</si>
  <si>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</si>
  <si>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</si>
  <si>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</si>
  <si>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</si>
  <si>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</si>
  <si>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</si>
  <si>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</si>
  <si>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</si>
  <si>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</si>
  <si>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</si>
  <si>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</si>
  <si>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0.56</t>
  </si>
  <si>
    <t>▲ 2.67</t>
  </si>
  <si>
    <t>住宅新築資金等貸付事業特別会計</t>
  </si>
  <si>
    <t>▲ 0.44</t>
  </si>
  <si>
    <t>▲ 0.45</t>
  </si>
  <si>
    <t>▲ 0.41</t>
  </si>
  <si>
    <t>▲ 0.40</t>
  </si>
  <si>
    <t>▲ 0.39</t>
  </si>
  <si>
    <t>大田市病院事業会計</t>
  </si>
  <si>
    <t>大田市水道事業会計</t>
  </si>
  <si>
    <t>一般会計</t>
  </si>
  <si>
    <t>国民健康保険事業特別会計</t>
  </si>
  <si>
    <t>介護保険事業特別会計</t>
  </si>
  <si>
    <t>後期高齢者医療事業特別会計</t>
  </si>
  <si>
    <t>大田市駅周辺土地区画整理事業特別会計</t>
  </si>
  <si>
    <t>その他会計（赤字）</t>
  </si>
  <si>
    <t>その他会計（黒字）</t>
  </si>
  <si>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</si>
  <si>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</si>
  <si>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島根県後期高齢者医療広域連合（後期高齢者特別会計）</t>
    <rPh sb="0" eb="3">
      <t>シマネケン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</si>
  <si>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（財）大田市体育・公園・文化事業団</t>
    <rPh sb="1" eb="2">
      <t>ザイ</t>
    </rPh>
    <rPh sb="3" eb="6">
      <t>オオダシ</t>
    </rPh>
    <rPh sb="6" eb="8">
      <t>タイイク</t>
    </rPh>
    <rPh sb="9" eb="11">
      <t>コウエン</t>
    </rPh>
    <rPh sb="12" eb="14">
      <t>ブンカ</t>
    </rPh>
    <rPh sb="14" eb="17">
      <t>ジギョウダン</t>
    </rPh>
    <phoneticPr fontId="2"/>
  </si>
  <si>
    <t>（株）大田ふるさとセンター</t>
    <rPh sb="1" eb="2">
      <t>カブ</t>
    </rPh>
    <rPh sb="3" eb="5">
      <t>オオダ</t>
    </rPh>
    <phoneticPr fontId="2"/>
  </si>
  <si>
    <t>（株）ゆのつ</t>
    <rPh sb="1" eb="2">
      <t>カブ</t>
    </rPh>
    <phoneticPr fontId="2"/>
  </si>
  <si>
    <t>（財）シルバーランド振興事業団</t>
    <rPh sb="1" eb="2">
      <t>ザイ</t>
    </rPh>
    <rPh sb="10" eb="12">
      <t>シンコウ</t>
    </rPh>
    <rPh sb="12" eb="15">
      <t>ジギョウダン</t>
    </rPh>
    <phoneticPr fontId="2"/>
  </si>
  <si>
    <t>大田市土地開発公社</t>
    <rPh sb="0" eb="3">
      <t>オオダシ</t>
    </rPh>
    <rPh sb="3" eb="5">
      <t>トチ</t>
    </rPh>
    <rPh sb="5" eb="7">
      <t>カイハツ</t>
    </rPh>
    <rPh sb="7" eb="9">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</si>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</sst>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77863</c:v>
                </c:pt>
                <c:pt idx="1">
                  <c:v>73969</c:v>
                </c:pt>
                <c:pt idx="2">
                  <c:v>106563</c:v>
                </c:pt>
                <c:pt idx="3">
                  <c:v>134741</c:v>
                </c:pt>
                <c:pt idx="4">
                  <c:v>114939</c:v>
                </c:pt>
              </c:numCache>
            </c:numRef>
          </c:val>
          <c:smooth val="0"/>
        </c:ser>
        <c:dLbls>
          <c:showLegendKey val="0"/>
          <c:showVal val="0"/>
          <c:showCatName val="0"/>
          <c:showSerName val="0"/>
          <c:showPercent val="0"/>
          <c:showBubbleSize val="0"/>
        </c:dLbls>
        <c:marker val="1"/>
        <c:smooth val="0"/>
        <c:axId val="224744960"/>
        <c:axId val="224746880"/>
      </c:lineChart>
      <c:catAx>
        <c:axId val="224744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746880"/>
        <c:crosses val="autoZero"/>
        <c:auto val="1"/>
        <c:lblAlgn val="ctr"/>
        <c:lblOffset val="100"/>
        <c:tickLblSkip val="1"/>
        <c:tickMarkSkip val="1"/>
        <c:noMultiLvlLbl val="0"/>
      </c:catAx>
      <c:valAx>
        <c:axId val="2247468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74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3.43</c:v>
                </c:pt>
                <c:pt idx="1">
                  <c:v>1.66</c:v>
                </c:pt>
                <c:pt idx="2">
                  <c:v>1.59</c:v>
                </c:pt>
                <c:pt idx="3">
                  <c:v>2.52</c:v>
                </c:pt>
                <c:pt idx="4">
                  <c:v>1.8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18.78</c:v>
                </c:pt>
                <c:pt idx="1">
                  <c:v>20.97</c:v>
                </c:pt>
                <c:pt idx="2">
                  <c:v>20.69</c:v>
                </c:pt>
                <c:pt idx="3">
                  <c:v>16.95</c:v>
                </c:pt>
                <c:pt idx="4">
                  <c:v>14.89</c:v>
                </c:pt>
              </c:numCache>
            </c:numRef>
          </c:val>
        </c:ser>
        <c:dLbls>
          <c:showLegendKey val="0"/>
          <c:showVal val="0"/>
          <c:showCatName val="0"/>
          <c:showSerName val="0"/>
          <c:showPercent val="0"/>
          <c:showBubbleSize val="0"/>
        </c:dLbls>
        <c:gapWidth val="250"/>
        <c:overlap val="100"/>
        <c:axId val="224945280"/>
        <c:axId val="22494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4.22</c:v>
                </c:pt>
                <c:pt idx="1">
                  <c:v>3.16</c:v>
                </c:pt>
                <c:pt idx="2">
                  <c:v>-0.56000000000000005</c:v>
                </c:pt>
                <c:pt idx="3">
                  <c:v>-2.67</c:v>
                </c:pt>
                <c:pt idx="4">
                  <c:v>-2.67</c:v>
                </c:pt>
              </c:numCache>
            </c:numRef>
          </c:val>
          <c:smooth val="0"/>
        </c:ser>
        <c:dLbls>
          <c:showLegendKey val="0"/>
          <c:showVal val="0"/>
          <c:showCatName val="0"/>
          <c:showSerName val="0"/>
          <c:showPercent val="0"/>
          <c:showBubbleSize val="0"/>
        </c:dLbls>
        <c:marker val="1"/>
        <c:smooth val="0"/>
        <c:axId val="224945280"/>
        <c:axId val="224947200"/>
      </c:lineChart>
      <c:catAx>
        <c:axId val="2249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947200"/>
        <c:crosses val="autoZero"/>
        <c:auto val="1"/>
        <c:lblAlgn val="ctr"/>
        <c:lblOffset val="100"/>
        <c:tickLblSkip val="1"/>
        <c:tickMarkSkip val="1"/>
        <c:noMultiLvlLbl val="0"/>
      </c:catAx>
      <c:valAx>
        <c:axId val="22494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4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0.03</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大田市駅周辺土地区画整理事業特別会計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0.04</c:v>
                </c:pt>
                <c:pt idx="6">
                  <c:v>#N/A</c:v>
                </c:pt>
                <c:pt idx="7">
                  <c:v>0.04</c:v>
                </c:pt>
                <c:pt idx="8">
                  <c:v>#N/A</c:v>
                </c:pt>
                <c:pt idx="9">
                  <c:v>0.05</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0.06</c:v>
                </c:pt>
                <c:pt idx="4">
                  <c:v>#N/A</c:v>
                </c:pt>
                <c:pt idx="5">
                  <c:v>0.42</c:v>
                </c:pt>
                <c:pt idx="6">
                  <c:v>#N/A</c:v>
                </c:pt>
                <c:pt idx="7">
                  <c:v>0.05</c:v>
                </c:pt>
                <c:pt idx="8">
                  <c:v>#N/A</c:v>
                </c:pt>
                <c:pt idx="9">
                  <c:v>0.28999999999999998</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0.76</c:v>
                </c:pt>
                <c:pt idx="2">
                  <c:v>#N/A</c:v>
                </c:pt>
                <c:pt idx="3">
                  <c:v>1.42</c:v>
                </c:pt>
                <c:pt idx="4">
                  <c:v>#N/A</c:v>
                </c:pt>
                <c:pt idx="5">
                  <c:v>1.4</c:v>
                </c:pt>
                <c:pt idx="6">
                  <c:v>#N/A</c:v>
                </c:pt>
                <c:pt idx="7">
                  <c:v>0.45</c:v>
                </c:pt>
                <c:pt idx="8">
                  <c:v>#N/A</c:v>
                </c:pt>
                <c:pt idx="9">
                  <c:v>0.55000000000000004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3.88</c:v>
                </c:pt>
                <c:pt idx="2">
                  <c:v>#N/A</c:v>
                </c:pt>
                <c:pt idx="3">
                  <c:v>2.1</c:v>
                </c:pt>
                <c:pt idx="4">
                  <c:v>#N/A</c:v>
                </c:pt>
                <c:pt idx="5">
                  <c:v>2</c:v>
                </c:pt>
                <c:pt idx="6">
                  <c:v>#N/A</c:v>
                </c:pt>
                <c:pt idx="7">
                  <c:v>2.91</c:v>
                </c:pt>
                <c:pt idx="8">
                  <c:v>#N/A</c:v>
                </c:pt>
                <c:pt idx="9">
                  <c:v>2.19</c:v>
                </c:pt>
              </c:numCache>
            </c:numRef>
          </c:val>
        </c:ser>
        <c:ser>
          <c:idx val="7"/>
          <c:order val="7"/>
          <c:tx>
            <c:strRef>
              <c:f>データシート!$A$34</c:f>
              <c:strCache>
                <c:ptCount val="1"/>
                <c:pt idx="0">
                  <c:v>大田市水道事業会計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7.49</c:v>
                </c:pt>
                <c:pt idx="2">
                  <c:v>#N/A</c:v>
                </c:pt>
                <c:pt idx="3">
                  <c:v>6.87</c:v>
                </c:pt>
                <c:pt idx="4">
                  <c:v>#N/A</c:v>
                </c:pt>
                <c:pt idx="5">
                  <c:v>6.35</c:v>
                </c:pt>
                <c:pt idx="6">
                  <c:v>#N/A</c:v>
                </c:pt>
                <c:pt idx="7">
                  <c:v>5.6</c:v>
                </c:pt>
                <c:pt idx="8">
                  <c:v>#N/A</c:v>
                </c:pt>
                <c:pt idx="9">
                  <c:v>4.96</c:v>
                </c:pt>
              </c:numCache>
            </c:numRef>
          </c:val>
        </c:ser>
        <c:ser>
          <c:idx val="8"/>
          <c:order val="8"/>
          <c:tx>
            <c:strRef>
              <c:f>データシート!$A$35</c:f>
              <c:strCache>
                <c:ptCount val="1"/>
                <c:pt idx="0">
                  <c:v>大田市病院事業会計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11.12</c:v>
                </c:pt>
                <c:pt idx="2">
                  <c:v>#N/A</c:v>
                </c:pt>
                <c:pt idx="3">
                  <c:v>7.68</c:v>
                </c:pt>
                <c:pt idx="4">
                  <c:v>#N/A</c:v>
                </c:pt>
                <c:pt idx="5">
                  <c:v>5.88</c:v>
                </c:pt>
                <c:pt idx="6">
                  <c:v>#N/A</c:v>
                </c:pt>
                <c:pt idx="7">
                  <c:v>4.0199999999999996</c:v>
                </c:pt>
                <c:pt idx="8">
                  <c:v>#N/A</c:v>
                </c:pt>
                <c:pt idx="9">
                  <c:v>5.08</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0.44</c:v>
                </c:pt>
                <c:pt idx="1">
                  <c:v>#N/A</c:v>
                </c:pt>
                <c:pt idx="2">
                  <c:v>0.45</c:v>
                </c:pt>
                <c:pt idx="3">
                  <c:v>#N/A</c:v>
                </c:pt>
                <c:pt idx="4">
                  <c:v>0.41</c:v>
                </c:pt>
                <c:pt idx="5">
                  <c:v>#N/A</c:v>
                </c:pt>
                <c:pt idx="6">
                  <c:v>0.4</c:v>
                </c:pt>
                <c:pt idx="7">
                  <c:v>#N/A</c:v>
                </c:pt>
                <c:pt idx="8">
                  <c:v>0.39</c:v>
                </c:pt>
                <c:pt idx="9">
                  <c:v>#N/A</c:v>
                </c:pt>
              </c:numCache>
            </c:numRef>
          </c:val>
        </c:ser>
        <c:dLbls>
          <c:showLegendKey val="0"/>
          <c:showVal val="0"/>
          <c:showCatName val="0"/>
          <c:showSerName val="0"/>
          <c:showPercent val="0"/>
          <c:showBubbleSize val="0"/>
        </c:dLbls>
        <c:gapWidth val="150"/>
        <c:overlap val="100"/>
        <c:axId val="225058176"/>
        <c:axId val="225068160"/>
      </c:barChart>
      <c:catAx>
        <c:axId val="22505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068160"/>
        <c:crosses val="autoZero"/>
        <c:auto val="1"/>
        <c:lblAlgn val="ctr"/>
        <c:lblOffset val="100"/>
        <c:tickLblSkip val="1"/>
        <c:tickMarkSkip val="1"/>
        <c:noMultiLvlLbl val="0"/>
      </c:catAx>
      <c:valAx>
        <c:axId val="22506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058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2676</c:v>
                </c:pt>
                <c:pt idx="5">
                  <c:v>2693</c:v>
                </c:pt>
                <c:pt idx="8">
                  <c:v>2880</c:v>
                </c:pt>
                <c:pt idx="11">
                  <c:v>3019</c:v>
                </c:pt>
                <c:pt idx="14">
                  <c:v>3231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c:v>
                </c:pt>
                <c:pt idx="3">
                  <c:v>30</c:v>
                </c:pt>
                <c:pt idx="6">
                  <c:v>128</c:v>
                </c:pt>
                <c:pt idx="9">
                  <c:v>122</c:v>
                </c:pt>
                <c:pt idx="12">
                  <c:v>120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732</c:v>
                </c:pt>
                <c:pt idx="3">
                  <c:v>740</c:v>
                </c:pt>
                <c:pt idx="6">
                  <c:v>686</c:v>
                </c:pt>
                <c:pt idx="9">
                  <c:v>672</c:v>
                </c:pt>
                <c:pt idx="12">
                  <c:v>686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3984</c:v>
                </c:pt>
                <c:pt idx="3">
                  <c:v>3823</c:v>
                </c:pt>
                <c:pt idx="6">
                  <c:v>3904</c:v>
                </c:pt>
                <c:pt idx="9">
                  <c:v>3938</c:v>
                </c:pt>
                <c:pt idx="12">
                  <c:v>3937</c:v>
                </c:pt>
              </c:numCache>
            </c:numRef>
          </c:val>
        </c:ser>
        <c:dLbls>
          <c:showLegendKey val="0"/>
          <c:showVal val="0"/>
          <c:showCatName val="0"/>
          <c:showSerName val="0"/>
          <c:showPercent val="0"/>
          <c:showBubbleSize val="0"/>
        </c:dLbls>
        <c:gapWidth val="100"/>
        <c:overlap val="100"/>
        <c:axId val="225233920"/>
        <c:axId val="225248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2072</c:v>
                </c:pt>
                <c:pt idx="2">
                  <c:v>#N/A</c:v>
                </c:pt>
                <c:pt idx="3">
                  <c:v>#N/A</c:v>
                </c:pt>
                <c:pt idx="4">
                  <c:v>1900</c:v>
                </c:pt>
                <c:pt idx="5">
                  <c:v>#N/A</c:v>
                </c:pt>
                <c:pt idx="6">
                  <c:v>#N/A</c:v>
                </c:pt>
                <c:pt idx="7">
                  <c:v>1838</c:v>
                </c:pt>
                <c:pt idx="8">
                  <c:v>#N/A</c:v>
                </c:pt>
                <c:pt idx="9">
                  <c:v>#N/A</c:v>
                </c:pt>
                <c:pt idx="10">
                  <c:v>1713</c:v>
                </c:pt>
                <c:pt idx="11">
                  <c:v>#N/A</c:v>
                </c:pt>
                <c:pt idx="12">
                  <c:v>#N/A</c:v>
                </c:pt>
                <c:pt idx="13">
                  <c:v>1512</c:v>
                </c:pt>
                <c:pt idx="14">
                  <c:v>#N/A</c:v>
                </c:pt>
              </c:numCache>
            </c:numRef>
          </c:val>
          <c:smooth val="0"/>
        </c:ser>
        <c:dLbls>
          <c:showLegendKey val="0"/>
          <c:showVal val="0"/>
          <c:showCatName val="0"/>
          <c:showSerName val="0"/>
          <c:showPercent val="0"/>
          <c:showBubbleSize val="0"/>
        </c:dLbls>
        <c:marker val="1"/>
        <c:smooth val="0"/>
        <c:axId val="225233920"/>
        <c:axId val="225248384"/>
      </c:lineChart>
      <c:catAx>
        <c:axId val="22523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248384"/>
        <c:crosses val="autoZero"/>
        <c:auto val="1"/>
        <c:lblAlgn val="ctr"/>
        <c:lblOffset val="100"/>
        <c:tickLblSkip val="1"/>
        <c:tickMarkSkip val="1"/>
        <c:noMultiLvlLbl val="0"/>
      </c:catAx>
      <c:valAx>
        <c:axId val="225248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23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26288</c:v>
                </c:pt>
                <c:pt idx="5">
                  <c:v>26240</c:v>
                </c:pt>
                <c:pt idx="8">
                  <c:v>26838</c:v>
                </c:pt>
                <c:pt idx="11">
                  <c:v>28186</c:v>
                </c:pt>
                <c:pt idx="14">
                  <c:v>29000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2603</c:v>
                </c:pt>
                <c:pt idx="5">
                  <c:v>2107</c:v>
                </c:pt>
                <c:pt idx="8">
                  <c:v>1569</c:v>
                </c:pt>
                <c:pt idx="11">
                  <c:v>1509</c:v>
                </c:pt>
                <c:pt idx="14">
                  <c:v>1657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7238</c:v>
                </c:pt>
                <c:pt idx="5">
                  <c:v>8125</c:v>
                </c:pt>
                <c:pt idx="8">
                  <c:v>8415</c:v>
                </c:pt>
                <c:pt idx="11">
                  <c:v>7821</c:v>
                </c:pt>
                <c:pt idx="14">
                  <c:v>8008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4422</c:v>
                </c:pt>
                <c:pt idx="3">
                  <c:v>4137</c:v>
                </c:pt>
                <c:pt idx="6">
                  <c:v>4085</c:v>
                </c:pt>
                <c:pt idx="9">
                  <c:v>3795</c:v>
                </c:pt>
                <c:pt idx="12">
                  <c:v>3609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9856</c:v>
                </c:pt>
                <c:pt idx="3">
                  <c:v>9825</c:v>
                </c:pt>
                <c:pt idx="6">
                  <c:v>9766</c:v>
                </c:pt>
                <c:pt idx="9">
                  <c:v>9656</c:v>
                </c:pt>
                <c:pt idx="12">
                  <c:v>9566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1306</c:v>
                </c:pt>
                <c:pt idx="3">
                  <c:v>1283</c:v>
                </c:pt>
                <c:pt idx="6">
                  <c:v>1163</c:v>
                </c:pt>
                <c:pt idx="9">
                  <c:v>1038</c:v>
                </c:pt>
                <c:pt idx="12">
                  <c:v>926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33782</c:v>
                </c:pt>
                <c:pt idx="3">
                  <c:v>32450</c:v>
                </c:pt>
                <c:pt idx="6">
                  <c:v>32536</c:v>
                </c:pt>
                <c:pt idx="9">
                  <c:v>33282</c:v>
                </c:pt>
                <c:pt idx="12">
                  <c:v>34023</c:v>
                </c:pt>
              </c:numCache>
            </c:numRef>
          </c:val>
        </c:ser>
        <c:dLbls>
          <c:showLegendKey val="0"/>
          <c:showVal val="0"/>
          <c:showCatName val="0"/>
          <c:showSerName val="0"/>
          <c:showPercent val="0"/>
          <c:showBubbleSize val="0"/>
        </c:dLbls>
        <c:gapWidth val="100"/>
        <c:overlap val="100"/>
        <c:axId val="225141888"/>
        <c:axId val="225143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13238</c:v>
                </c:pt>
                <c:pt idx="2">
                  <c:v>#N/A</c:v>
                </c:pt>
                <c:pt idx="3">
                  <c:v>#N/A</c:v>
                </c:pt>
                <c:pt idx="4">
                  <c:v>11222</c:v>
                </c:pt>
                <c:pt idx="5">
                  <c:v>#N/A</c:v>
                </c:pt>
                <c:pt idx="6">
                  <c:v>#N/A</c:v>
                </c:pt>
                <c:pt idx="7">
                  <c:v>10729</c:v>
                </c:pt>
                <c:pt idx="8">
                  <c:v>#N/A</c:v>
                </c:pt>
                <c:pt idx="9">
                  <c:v>#N/A</c:v>
                </c:pt>
                <c:pt idx="10">
                  <c:v>10256</c:v>
                </c:pt>
                <c:pt idx="11">
                  <c:v>#N/A</c:v>
                </c:pt>
                <c:pt idx="12">
                  <c:v>#N/A</c:v>
                </c:pt>
                <c:pt idx="13">
                  <c:v>9459</c:v>
                </c:pt>
                <c:pt idx="14">
                  <c:v>#N/A</c:v>
                </c:pt>
              </c:numCache>
            </c:numRef>
          </c:val>
          <c:smooth val="0"/>
        </c:ser>
        <c:dLbls>
          <c:showLegendKey val="0"/>
          <c:showVal val="0"/>
          <c:showCatName val="0"/>
          <c:showSerName val="0"/>
          <c:showPercent val="0"/>
          <c:showBubbleSize val="0"/>
        </c:dLbls>
        <c:marker val="1"/>
        <c:smooth val="0"/>
        <c:axId val="225141888"/>
        <c:axId val="225143808"/>
      </c:lineChart>
      <c:catAx>
        <c:axId val="22514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143808"/>
        <c:crosses val="autoZero"/>
        <c:auto val="1"/>
        <c:lblAlgn val="ctr"/>
        <c:lblOffset val="100"/>
        <c:tickLblSkip val="1"/>
        <c:tickMarkSkip val="1"/>
        <c:noMultiLvlLbl val="0"/>
      </c:catAx>
      <c:valAx>
        <c:axId val="225143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4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37,257
36,944
435.71
25,955,177
25,459,064
254,107
14,136,805
34,023,094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85.5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平成１７年１０月に１市２町により合併した。その後は人口減少や全国平均を上回る高齢化等により、指数が類似団体平均以下となっており、一層の財政基盤の強化が必要となっている。</a:t>
          </a:r>
          <a:endParaRPr kumimoji="1" lang="en-US" altLang="ja-JP" sz="1300">
            <a:latin typeface="ＭＳ Ｐゴシック"/>
          </a:endParaRPr>
        </a:p>
        <a:p>
          <a:r>
            <a:rPr kumimoji="1" lang="ja-JP" altLang="en-US" sz="1300">
              <a:latin typeface="ＭＳ Ｐゴシック"/>
            </a:rPr>
            <a:t>　今後も事務事業の見直し等による歳出の削減や定員管理・給与の適正化、地方税の徴収強化等の取り組みにより財政基盤の強化に努める。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7" name="直線コネクタ 66"/>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0" name="直線コネクタ 69"/>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3" name="直線コネクタ 72"/>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84667</xdr:rowOff>
    </xdr:to>
    <xdr:cxnSp macro="">
      <xdr:nvCxnSpPr>
        <xdr:cNvPr id="76" name="直線コネクタ 75"/>
        <xdr:cNvCxnSpPr/>
      </xdr:nvCxnSpPr>
      <xdr:spPr>
        <a:xfrm>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6" name="円/楕円 85"/>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7"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8" name="円/楕円 87"/>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89" name="テキスト ボックス 88"/>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2" name="円/楕円 91"/>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3" name="テキスト ボックス 92"/>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4" name="円/楕円 93"/>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5" name="テキスト ボックス 94"/>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公債費や人件費など義務的経費の占める割合が高く、比率は類似団体平均以上となっている。平成２１年度以降は国の経済対策もあり、普通交付税、臨時財政対策債や経済対策交付金の増により平成２２年度には９０％を下回るまで改善した。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年度には下水道事業会計等への繰出金</a:t>
          </a:r>
          <a:r>
            <a:rPr lang="ja-JP" altLang="en-US" sz="1100" b="0" i="0">
              <a:solidFill>
                <a:schemeClr val="dk1"/>
              </a:solidFill>
              <a:effectLst/>
              <a:latin typeface="+mn-lt"/>
              <a:ea typeface="+mn-ea"/>
              <a:cs typeface="+mn-cs"/>
            </a:rPr>
            <a:t>、人件費や扶助費等</a:t>
          </a:r>
          <a:r>
            <a:rPr lang="ja-JP" altLang="ja-JP" sz="1100" b="0" i="0">
              <a:solidFill>
                <a:schemeClr val="dk1"/>
              </a:solidFill>
              <a:effectLst/>
              <a:latin typeface="+mn-lt"/>
              <a:ea typeface="+mn-ea"/>
              <a:cs typeface="+mn-cs"/>
            </a:rPr>
            <a:t>が増</a:t>
          </a:r>
          <a:r>
            <a:rPr lang="ja-JP" altLang="en-US" sz="1100" b="0" i="0">
              <a:solidFill>
                <a:schemeClr val="dk1"/>
              </a:solidFill>
              <a:effectLst/>
              <a:latin typeface="+mn-lt"/>
              <a:ea typeface="+mn-ea"/>
              <a:cs typeface="+mn-cs"/>
            </a:rPr>
            <a:t>の影響により</a:t>
          </a:r>
          <a:r>
            <a:rPr lang="ja-JP" altLang="ja-JP" sz="1100" b="0" i="0">
              <a:solidFill>
                <a:schemeClr val="dk1"/>
              </a:solidFill>
              <a:effectLst/>
              <a:latin typeface="+mn-lt"/>
              <a:ea typeface="+mn-ea"/>
              <a:cs typeface="+mn-cs"/>
            </a:rPr>
            <a:t>比率については平成２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年より</a:t>
          </a:r>
          <a:r>
            <a:rPr lang="ja-JP" altLang="en-US" sz="1100" b="0" i="0">
              <a:solidFill>
                <a:schemeClr val="dk1"/>
              </a:solidFill>
              <a:effectLst/>
              <a:latin typeface="+mn-lt"/>
              <a:ea typeface="+mn-ea"/>
              <a:cs typeface="+mn-cs"/>
            </a:rPr>
            <a:t>１．３</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増</a:t>
          </a:r>
          <a:r>
            <a:rPr lang="ja-JP" altLang="ja-JP" sz="1100" b="0" i="0">
              <a:solidFill>
                <a:schemeClr val="dk1"/>
              </a:solidFill>
              <a:effectLst/>
              <a:latin typeface="+mn-lt"/>
              <a:ea typeface="+mn-ea"/>
              <a:cs typeface="+mn-cs"/>
            </a:rPr>
            <a:t>となった。今後も地方税をはじめとした自主財源の確保とともに、定員管理・給与の適正化により義務的経費の縮減等を図り、更なる経常経費の削減に努める。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49530</xdr:rowOff>
    </xdr:from>
    <xdr:to>
      <xdr:col>7</xdr:col>
      <xdr:colOff>152400</xdr:colOff>
      <xdr:row>60</xdr:row>
      <xdr:rowOff>94343</xdr:rowOff>
    </xdr:to>
    <xdr:cxnSp macro="">
      <xdr:nvCxnSpPr>
        <xdr:cNvPr id="132" name="直線コネクタ 131"/>
        <xdr:cNvCxnSpPr/>
      </xdr:nvCxnSpPr>
      <xdr:spPr>
        <a:xfrm>
          <a:off x="4114800" y="10336530"/>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56424</xdr:rowOff>
    </xdr:to>
    <xdr:cxnSp macro="">
      <xdr:nvCxnSpPr>
        <xdr:cNvPr id="135" name="直線コネクタ 134"/>
        <xdr:cNvCxnSpPr/>
      </xdr:nvCxnSpPr>
      <xdr:spPr>
        <a:xfrm flipV="1">
          <a:off x="3225800" y="1033653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21953</xdr:rowOff>
    </xdr:from>
    <xdr:to>
      <xdr:col>4</xdr:col>
      <xdr:colOff>482600</xdr:colOff>
      <xdr:row>60</xdr:row>
      <xdr:rowOff>56424</xdr:rowOff>
    </xdr:to>
    <xdr:cxnSp macro="">
      <xdr:nvCxnSpPr>
        <xdr:cNvPr id="138" name="直線コネクタ 137"/>
        <xdr:cNvCxnSpPr/>
      </xdr:nvCxnSpPr>
      <xdr:spPr>
        <a:xfrm>
          <a:off x="2336800" y="1030895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60</xdr:row>
      <xdr:rowOff>21953</xdr:rowOff>
    </xdr:to>
    <xdr:cxnSp macro="">
      <xdr:nvCxnSpPr>
        <xdr:cNvPr id="141" name="直線コネクタ 140"/>
        <xdr:cNvCxnSpPr/>
      </xdr:nvCxnSpPr>
      <xdr:spPr>
        <a:xfrm>
          <a:off x="1447800" y="10167620"/>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43543</xdr:rowOff>
    </xdr:from>
    <xdr:to>
      <xdr:col>7</xdr:col>
      <xdr:colOff>203200</xdr:colOff>
      <xdr:row>60</xdr:row>
      <xdr:rowOff>145143</xdr:rowOff>
    </xdr:to>
    <xdr:sp macro="" textlink="">
      <xdr:nvSpPr>
        <xdr:cNvPr id="151" name="円/楕円 150"/>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15620</xdr:rowOff>
    </xdr:from>
    <xdr:ext cx="762000" cy="259045"/>
    <xdr:sp macro="" textlink="">
      <xdr:nvSpPr>
        <xdr:cNvPr id="152" name="財政構造の弾力性該当値テキスト"/>
        <xdr:cNvSpPr txBox="1"/>
      </xdr:nvSpPr>
      <xdr:spPr>
        <a:xfrm>
          <a:off x="5041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3" name="円/楕円 152"/>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54" name="テキスト ボックス 153"/>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5624</xdr:rowOff>
    </xdr:from>
    <xdr:to>
      <xdr:col>4</xdr:col>
      <xdr:colOff>533400</xdr:colOff>
      <xdr:row>60</xdr:row>
      <xdr:rowOff>107224</xdr:rowOff>
    </xdr:to>
    <xdr:sp macro="" textlink="">
      <xdr:nvSpPr>
        <xdr:cNvPr id="155" name="円/楕円 154"/>
        <xdr:cNvSpPr/>
      </xdr:nvSpPr>
      <xdr:spPr>
        <a:xfrm>
          <a:off x="3175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92001</xdr:rowOff>
    </xdr:from>
    <xdr:ext cx="762000" cy="259045"/>
    <xdr:sp macro="" textlink="">
      <xdr:nvSpPr>
        <xdr:cNvPr id="156" name="テキスト ボックス 155"/>
        <xdr:cNvSpPr txBox="1"/>
      </xdr:nvSpPr>
      <xdr:spPr>
        <a:xfrm>
          <a:off x="2844800" y="1037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142603</xdr:rowOff>
    </xdr:from>
    <xdr:to>
      <xdr:col>3</xdr:col>
      <xdr:colOff>330200</xdr:colOff>
      <xdr:row>60</xdr:row>
      <xdr:rowOff>72753</xdr:rowOff>
    </xdr:to>
    <xdr:sp macro="" textlink="">
      <xdr:nvSpPr>
        <xdr:cNvPr id="157" name="円/楕円 156"/>
        <xdr:cNvSpPr/>
      </xdr:nvSpPr>
      <xdr:spPr>
        <a:xfrm>
          <a:off x="2286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57530</xdr:rowOff>
    </xdr:from>
    <xdr:ext cx="762000" cy="259045"/>
    <xdr:sp macro="" textlink="">
      <xdr:nvSpPr>
        <xdr:cNvPr id="158" name="テキスト ボックス 157"/>
        <xdr:cNvSpPr txBox="1"/>
      </xdr:nvSpPr>
      <xdr:spPr>
        <a:xfrm>
          <a:off x="1955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59" name="円/楕円 158"/>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60" name="テキスト ボックス 159"/>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[185,055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市町村合併により当市の職員数は類似団体と比較して多くなっていることから類似団体平均より人件費の割合が高くなっている。定員適正化計画（平成１８年４月１日策定）により、職員数及び人件費の削減を進めており一定の効果を上げてきている。今後も業務や職員配置の適正化を図り、人件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88120</xdr:rowOff>
    </xdr:from>
    <xdr:to>
      <xdr:col>7</xdr:col>
      <xdr:colOff>152400</xdr:colOff>
      <xdr:row>83</xdr:row>
      <xdr:rowOff>97287</xdr:rowOff>
    </xdr:to>
    <xdr:cxnSp macro="">
      <xdr:nvCxnSpPr>
        <xdr:cNvPr id="192" name="直線コネクタ 191"/>
        <xdr:cNvCxnSpPr/>
      </xdr:nvCxnSpPr>
      <xdr:spPr>
        <a:xfrm>
          <a:off x="4114800" y="14318470"/>
          <a:ext cx="8382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70433</xdr:rowOff>
    </xdr:from>
    <xdr:to>
      <xdr:col>6</xdr:col>
      <xdr:colOff>0</xdr:colOff>
      <xdr:row>83</xdr:row>
      <xdr:rowOff>88120</xdr:rowOff>
    </xdr:to>
    <xdr:cxnSp macro="">
      <xdr:nvCxnSpPr>
        <xdr:cNvPr id="195" name="直線コネクタ 194"/>
        <xdr:cNvCxnSpPr/>
      </xdr:nvCxnSpPr>
      <xdr:spPr>
        <a:xfrm>
          <a:off x="3225800" y="14300783"/>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70433</xdr:rowOff>
    </xdr:from>
    <xdr:to>
      <xdr:col>4</xdr:col>
      <xdr:colOff>482600</xdr:colOff>
      <xdr:row>83</xdr:row>
      <xdr:rowOff>84537</xdr:rowOff>
    </xdr:to>
    <xdr:cxnSp macro="">
      <xdr:nvCxnSpPr>
        <xdr:cNvPr id="198" name="直線コネクタ 197"/>
        <xdr:cNvCxnSpPr/>
      </xdr:nvCxnSpPr>
      <xdr:spPr>
        <a:xfrm flipV="1">
          <a:off x="2336800" y="14300783"/>
          <a:ext cx="889000" cy="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60232</xdr:rowOff>
    </xdr:from>
    <xdr:to>
      <xdr:col>3</xdr:col>
      <xdr:colOff>279400</xdr:colOff>
      <xdr:row>83</xdr:row>
      <xdr:rowOff>84537</xdr:rowOff>
    </xdr:to>
    <xdr:cxnSp macro="">
      <xdr:nvCxnSpPr>
        <xdr:cNvPr id="201" name="直線コネクタ 200"/>
        <xdr:cNvCxnSpPr/>
      </xdr:nvCxnSpPr>
      <xdr:spPr>
        <a:xfrm>
          <a:off x="1447800" y="14290582"/>
          <a:ext cx="889000" cy="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46487</xdr:rowOff>
    </xdr:from>
    <xdr:to>
      <xdr:col>7</xdr:col>
      <xdr:colOff>203200</xdr:colOff>
      <xdr:row>83</xdr:row>
      <xdr:rowOff>148087</xdr:rowOff>
    </xdr:to>
    <xdr:sp macro="" textlink="">
      <xdr:nvSpPr>
        <xdr:cNvPr id="211" name="円/楕円 210"/>
        <xdr:cNvSpPr/>
      </xdr:nvSpPr>
      <xdr:spPr>
        <a:xfrm>
          <a:off x="4902200" y="1427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18564</xdr:rowOff>
    </xdr:from>
    <xdr:ext cx="762000" cy="259045"/>
    <xdr:sp macro="" textlink="">
      <xdr:nvSpPr>
        <xdr:cNvPr id="212" name="人件費・物件費等の状況該当値テキスト"/>
        <xdr:cNvSpPr txBox="1"/>
      </xdr:nvSpPr>
      <xdr:spPr>
        <a:xfrm>
          <a:off x="5041900" y="1424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185,055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37320</xdr:rowOff>
    </xdr:from>
    <xdr:to>
      <xdr:col>6</xdr:col>
      <xdr:colOff>50800</xdr:colOff>
      <xdr:row>83</xdr:row>
      <xdr:rowOff>138920</xdr:rowOff>
    </xdr:to>
    <xdr:sp macro="" textlink="">
      <xdr:nvSpPr>
        <xdr:cNvPr id="213" name="円/楕円 212"/>
        <xdr:cNvSpPr/>
      </xdr:nvSpPr>
      <xdr:spPr>
        <a:xfrm>
          <a:off x="4064000" y="142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123697</xdr:rowOff>
    </xdr:from>
    <xdr:ext cx="736600" cy="259045"/>
    <xdr:sp macro="" textlink="">
      <xdr:nvSpPr>
        <xdr:cNvPr id="214" name="テキスト ボックス 213"/>
        <xdr:cNvSpPr txBox="1"/>
      </xdr:nvSpPr>
      <xdr:spPr>
        <a:xfrm>
          <a:off x="3733800" y="14354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181,256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19633</xdr:rowOff>
    </xdr:from>
    <xdr:to>
      <xdr:col>4</xdr:col>
      <xdr:colOff>533400</xdr:colOff>
      <xdr:row>83</xdr:row>
      <xdr:rowOff>121233</xdr:rowOff>
    </xdr:to>
    <xdr:sp macro="" textlink="">
      <xdr:nvSpPr>
        <xdr:cNvPr id="215" name="円/楕円 214"/>
        <xdr:cNvSpPr/>
      </xdr:nvSpPr>
      <xdr:spPr>
        <a:xfrm>
          <a:off x="3175000" y="142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106010</xdr:rowOff>
    </xdr:from>
    <xdr:ext cx="762000" cy="259045"/>
    <xdr:sp macro="" textlink="">
      <xdr:nvSpPr>
        <xdr:cNvPr id="216" name="テキスト ボックス 215"/>
        <xdr:cNvSpPr txBox="1"/>
      </xdr:nvSpPr>
      <xdr:spPr>
        <a:xfrm>
          <a:off x="2844800" y="143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173,926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33737</xdr:rowOff>
    </xdr:from>
    <xdr:to>
      <xdr:col>3</xdr:col>
      <xdr:colOff>330200</xdr:colOff>
      <xdr:row>83</xdr:row>
      <xdr:rowOff>135337</xdr:rowOff>
    </xdr:to>
    <xdr:sp macro="" textlink="">
      <xdr:nvSpPr>
        <xdr:cNvPr id="217" name="円/楕円 216"/>
        <xdr:cNvSpPr/>
      </xdr:nvSpPr>
      <xdr:spPr>
        <a:xfrm>
          <a:off x="2286000" y="142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120114</xdr:rowOff>
    </xdr:from>
    <xdr:ext cx="762000" cy="259045"/>
    <xdr:sp macro="" textlink="">
      <xdr:nvSpPr>
        <xdr:cNvPr id="218" name="テキスト ボックス 217"/>
        <xdr:cNvSpPr txBox="1"/>
      </xdr:nvSpPr>
      <xdr:spPr>
        <a:xfrm>
          <a:off x="1955800" y="1435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179,771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9432</xdr:rowOff>
    </xdr:from>
    <xdr:to>
      <xdr:col>2</xdr:col>
      <xdr:colOff>127000</xdr:colOff>
      <xdr:row>83</xdr:row>
      <xdr:rowOff>111032</xdr:rowOff>
    </xdr:to>
    <xdr:sp macro="" textlink="">
      <xdr:nvSpPr>
        <xdr:cNvPr id="219" name="円/楕円 218"/>
        <xdr:cNvSpPr/>
      </xdr:nvSpPr>
      <xdr:spPr>
        <a:xfrm>
          <a:off x="1397000" y="142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95809</xdr:rowOff>
    </xdr:from>
    <xdr:ext cx="762000" cy="259045"/>
    <xdr:sp macro="" textlink="">
      <xdr:nvSpPr>
        <xdr:cNvPr id="220" name="テキスト ボックス 219"/>
        <xdr:cNvSpPr txBox="1"/>
      </xdr:nvSpPr>
      <xdr:spPr>
        <a:xfrm>
          <a:off x="1066800" y="1432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退職者と採用者による変動等により０．２ポイント減となっており、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定員管理・</a:t>
          </a:r>
          <a:r>
            <a:rPr kumimoji="1" lang="ja-JP" altLang="ja-JP" sz="1100">
              <a:solidFill>
                <a:schemeClr val="dk1"/>
              </a:solidFill>
              <a:effectLst/>
              <a:latin typeface="+mn-lt"/>
              <a:ea typeface="+mn-ea"/>
              <a:cs typeface="+mn-cs"/>
            </a:rPr>
            <a:t>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62992</xdr:rowOff>
    </xdr:to>
    <xdr:cxnSp macro="">
      <xdr:nvCxnSpPr>
        <xdr:cNvPr id="252" name="直線コネクタ 251"/>
        <xdr:cNvCxnSpPr/>
      </xdr:nvCxnSpPr>
      <xdr:spPr>
        <a:xfrm flipV="1">
          <a:off x="16179800" y="14798039"/>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62992</xdr:rowOff>
    </xdr:from>
    <xdr:to>
      <xdr:col>23</xdr:col>
      <xdr:colOff>406400</xdr:colOff>
      <xdr:row>88</xdr:row>
      <xdr:rowOff>33782</xdr:rowOff>
    </xdr:to>
    <xdr:cxnSp macro="">
      <xdr:nvCxnSpPr>
        <xdr:cNvPr id="255" name="直線コネクタ 254"/>
        <xdr:cNvCxnSpPr/>
      </xdr:nvCxnSpPr>
      <xdr:spPr>
        <a:xfrm flipV="1">
          <a:off x="15290800" y="14807692"/>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xdr:rowOff>
    </xdr:from>
    <xdr:to>
      <xdr:col>22</xdr:col>
      <xdr:colOff>203200</xdr:colOff>
      <xdr:row>88</xdr:row>
      <xdr:rowOff>33782</xdr:rowOff>
    </xdr:to>
    <xdr:cxnSp macro="">
      <xdr:nvCxnSpPr>
        <xdr:cNvPr id="258" name="直線コネクタ 257"/>
        <xdr:cNvCxnSpPr/>
      </xdr:nvCxnSpPr>
      <xdr:spPr>
        <a:xfrm>
          <a:off x="14401800" y="150924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94487</xdr:rowOff>
    </xdr:from>
    <xdr:to>
      <xdr:col>21</xdr:col>
      <xdr:colOff>0</xdr:colOff>
      <xdr:row>88</xdr:row>
      <xdr:rowOff>4826</xdr:rowOff>
    </xdr:to>
    <xdr:cxnSp macro="">
      <xdr:nvCxnSpPr>
        <xdr:cNvPr id="261" name="直線コネクタ 260"/>
        <xdr:cNvCxnSpPr/>
      </xdr:nvCxnSpPr>
      <xdr:spPr>
        <a:xfrm>
          <a:off x="13512800" y="14667737"/>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1" name="円/楕円 270"/>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2"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12192</xdr:rowOff>
    </xdr:from>
    <xdr:to>
      <xdr:col>23</xdr:col>
      <xdr:colOff>457200</xdr:colOff>
      <xdr:row>86</xdr:row>
      <xdr:rowOff>113792</xdr:rowOff>
    </xdr:to>
    <xdr:sp macro="" textlink="">
      <xdr:nvSpPr>
        <xdr:cNvPr id="273" name="円/楕円 272"/>
        <xdr:cNvSpPr/>
      </xdr:nvSpPr>
      <xdr:spPr>
        <a:xfrm>
          <a:off x="16129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98569</xdr:rowOff>
    </xdr:from>
    <xdr:ext cx="736600" cy="259045"/>
    <xdr:sp macro="" textlink="">
      <xdr:nvSpPr>
        <xdr:cNvPr id="274" name="テキスト ボックス 273"/>
        <xdr:cNvSpPr txBox="1"/>
      </xdr:nvSpPr>
      <xdr:spPr>
        <a:xfrm>
          <a:off x="15798800" y="1484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154432</xdr:rowOff>
    </xdr:from>
    <xdr:to>
      <xdr:col>22</xdr:col>
      <xdr:colOff>254000</xdr:colOff>
      <xdr:row>88</xdr:row>
      <xdr:rowOff>84582</xdr:rowOff>
    </xdr:to>
    <xdr:sp macro="" textlink="">
      <xdr:nvSpPr>
        <xdr:cNvPr id="275" name="円/楕円 274"/>
        <xdr:cNvSpPr/>
      </xdr:nvSpPr>
      <xdr:spPr>
        <a:xfrm>
          <a:off x="15240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69359</xdr:rowOff>
    </xdr:from>
    <xdr:ext cx="762000" cy="259045"/>
    <xdr:sp macro="" textlink="">
      <xdr:nvSpPr>
        <xdr:cNvPr id="276" name="テキスト ボックス 275"/>
        <xdr:cNvSpPr txBox="1"/>
      </xdr:nvSpPr>
      <xdr:spPr>
        <a:xfrm>
          <a:off x="14909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125476</xdr:rowOff>
    </xdr:from>
    <xdr:to>
      <xdr:col>21</xdr:col>
      <xdr:colOff>50800</xdr:colOff>
      <xdr:row>88</xdr:row>
      <xdr:rowOff>55626</xdr:rowOff>
    </xdr:to>
    <xdr:sp macro="" textlink="">
      <xdr:nvSpPr>
        <xdr:cNvPr id="277" name="円/楕円 276"/>
        <xdr:cNvSpPr/>
      </xdr:nvSpPr>
      <xdr:spPr>
        <a:xfrm>
          <a:off x="14351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40403</xdr:rowOff>
    </xdr:from>
    <xdr:ext cx="762000" cy="259045"/>
    <xdr:sp macro="" textlink="">
      <xdr:nvSpPr>
        <xdr:cNvPr id="278" name="テキスト ボックス 277"/>
        <xdr:cNvSpPr txBox="1"/>
      </xdr:nvSpPr>
      <xdr:spPr>
        <a:xfrm>
          <a:off x="14020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43687</xdr:rowOff>
    </xdr:from>
    <xdr:to>
      <xdr:col>19</xdr:col>
      <xdr:colOff>533400</xdr:colOff>
      <xdr:row>85</xdr:row>
      <xdr:rowOff>145287</xdr:rowOff>
    </xdr:to>
    <xdr:sp macro="" textlink="">
      <xdr:nvSpPr>
        <xdr:cNvPr id="279" name="円/楕円 278"/>
        <xdr:cNvSpPr/>
      </xdr:nvSpPr>
      <xdr:spPr>
        <a:xfrm>
          <a:off x="13462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155464</xdr:rowOff>
    </xdr:from>
    <xdr:ext cx="762000" cy="259045"/>
    <xdr:sp macro="" textlink="">
      <xdr:nvSpPr>
        <xdr:cNvPr id="280" name="テキスト ボックス 279"/>
        <xdr:cNvSpPr txBox="1"/>
      </xdr:nvSpPr>
      <xdr:spPr>
        <a:xfrm>
          <a:off x="13131800" y="143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市町村合併により当市の職員数は類似団体と比較して多くなっている。定員適正化計画（平成１８年４月１日策定）により、職員数の削減を進めており一定の効果を上げてきている。今後も、事業の見直し、適正な人員配置、民間委託や指定管理制度の導入等により職員数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138430</xdr:rowOff>
    </xdr:from>
    <xdr:to>
      <xdr:col>24</xdr:col>
      <xdr:colOff>558800</xdr:colOff>
      <xdr:row>63</xdr:row>
      <xdr:rowOff>143026</xdr:rowOff>
    </xdr:to>
    <xdr:cxnSp macro="">
      <xdr:nvCxnSpPr>
        <xdr:cNvPr id="317" name="直線コネクタ 316"/>
        <xdr:cNvCxnSpPr/>
      </xdr:nvCxnSpPr>
      <xdr:spPr>
        <a:xfrm flipV="1">
          <a:off x="16179800" y="1093978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143026</xdr:rowOff>
    </xdr:from>
    <xdr:to>
      <xdr:col>23</xdr:col>
      <xdr:colOff>406400</xdr:colOff>
      <xdr:row>63</xdr:row>
      <xdr:rowOff>157964</xdr:rowOff>
    </xdr:to>
    <xdr:cxnSp macro="">
      <xdr:nvCxnSpPr>
        <xdr:cNvPr id="320" name="直線コネクタ 319"/>
        <xdr:cNvCxnSpPr/>
      </xdr:nvCxnSpPr>
      <xdr:spPr>
        <a:xfrm flipV="1">
          <a:off x="15290800" y="1094437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141877</xdr:rowOff>
    </xdr:from>
    <xdr:to>
      <xdr:col>22</xdr:col>
      <xdr:colOff>203200</xdr:colOff>
      <xdr:row>63</xdr:row>
      <xdr:rowOff>157964</xdr:rowOff>
    </xdr:to>
    <xdr:cxnSp macro="">
      <xdr:nvCxnSpPr>
        <xdr:cNvPr id="323" name="直線コネクタ 322"/>
        <xdr:cNvCxnSpPr/>
      </xdr:nvCxnSpPr>
      <xdr:spPr>
        <a:xfrm>
          <a:off x="14401800" y="1094322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141877</xdr:rowOff>
    </xdr:from>
    <xdr:to>
      <xdr:col>21</xdr:col>
      <xdr:colOff>0</xdr:colOff>
      <xdr:row>63</xdr:row>
      <xdr:rowOff>167156</xdr:rowOff>
    </xdr:to>
    <xdr:cxnSp macro="">
      <xdr:nvCxnSpPr>
        <xdr:cNvPr id="326" name="直線コネクタ 325"/>
        <xdr:cNvCxnSpPr/>
      </xdr:nvCxnSpPr>
      <xdr:spPr>
        <a:xfrm flipV="1">
          <a:off x="13512800" y="1094322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87630</xdr:rowOff>
    </xdr:from>
    <xdr:to>
      <xdr:col>24</xdr:col>
      <xdr:colOff>609600</xdr:colOff>
      <xdr:row>64</xdr:row>
      <xdr:rowOff>17780</xdr:rowOff>
    </xdr:to>
    <xdr:sp macro="" textlink="">
      <xdr:nvSpPr>
        <xdr:cNvPr id="336" name="円/楕円 335"/>
        <xdr:cNvSpPr/>
      </xdr:nvSpPr>
      <xdr:spPr>
        <a:xfrm>
          <a:off x="16967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59707</xdr:rowOff>
    </xdr:from>
    <xdr:ext cx="762000" cy="259045"/>
    <xdr:sp macro="" textlink="">
      <xdr:nvSpPr>
        <xdr:cNvPr id="337" name="定員管理の状況該当値テキスト"/>
        <xdr:cNvSpPr txBox="1"/>
      </xdr:nvSpPr>
      <xdr:spPr>
        <a:xfrm>
          <a:off x="17106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92226</xdr:rowOff>
    </xdr:from>
    <xdr:to>
      <xdr:col>23</xdr:col>
      <xdr:colOff>457200</xdr:colOff>
      <xdr:row>64</xdr:row>
      <xdr:rowOff>22376</xdr:rowOff>
    </xdr:to>
    <xdr:sp macro="" textlink="">
      <xdr:nvSpPr>
        <xdr:cNvPr id="338" name="円/楕円 337"/>
        <xdr:cNvSpPr/>
      </xdr:nvSpPr>
      <xdr:spPr>
        <a:xfrm>
          <a:off x="16129000" y="108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7153</xdr:rowOff>
    </xdr:from>
    <xdr:ext cx="736600" cy="259045"/>
    <xdr:sp macro="" textlink="">
      <xdr:nvSpPr>
        <xdr:cNvPr id="339" name="テキスト ボックス 338"/>
        <xdr:cNvSpPr txBox="1"/>
      </xdr:nvSpPr>
      <xdr:spPr>
        <a:xfrm>
          <a:off x="15798800" y="1097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107164</xdr:rowOff>
    </xdr:from>
    <xdr:to>
      <xdr:col>22</xdr:col>
      <xdr:colOff>254000</xdr:colOff>
      <xdr:row>64</xdr:row>
      <xdr:rowOff>37314</xdr:rowOff>
    </xdr:to>
    <xdr:sp macro="" textlink="">
      <xdr:nvSpPr>
        <xdr:cNvPr id="340" name="円/楕円 339"/>
        <xdr:cNvSpPr/>
      </xdr:nvSpPr>
      <xdr:spPr>
        <a:xfrm>
          <a:off x="15240000" y="10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22091</xdr:rowOff>
    </xdr:from>
    <xdr:ext cx="762000" cy="259045"/>
    <xdr:sp macro="" textlink="">
      <xdr:nvSpPr>
        <xdr:cNvPr id="341" name="テキスト ボックス 340"/>
        <xdr:cNvSpPr txBox="1"/>
      </xdr:nvSpPr>
      <xdr:spPr>
        <a:xfrm>
          <a:off x="14909800" y="109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91077</xdr:rowOff>
    </xdr:from>
    <xdr:to>
      <xdr:col>21</xdr:col>
      <xdr:colOff>50800</xdr:colOff>
      <xdr:row>64</xdr:row>
      <xdr:rowOff>21227</xdr:rowOff>
    </xdr:to>
    <xdr:sp macro="" textlink="">
      <xdr:nvSpPr>
        <xdr:cNvPr id="342" name="円/楕円 341"/>
        <xdr:cNvSpPr/>
      </xdr:nvSpPr>
      <xdr:spPr>
        <a:xfrm>
          <a:off x="14351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6004</xdr:rowOff>
    </xdr:from>
    <xdr:ext cx="762000" cy="259045"/>
    <xdr:sp macro="" textlink="">
      <xdr:nvSpPr>
        <xdr:cNvPr id="343" name="テキスト ボックス 342"/>
        <xdr:cNvSpPr txBox="1"/>
      </xdr:nvSpPr>
      <xdr:spPr>
        <a:xfrm>
          <a:off x="14020800" y="1097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116356</xdr:rowOff>
    </xdr:from>
    <xdr:to>
      <xdr:col>19</xdr:col>
      <xdr:colOff>533400</xdr:colOff>
      <xdr:row>64</xdr:row>
      <xdr:rowOff>46506</xdr:rowOff>
    </xdr:to>
    <xdr:sp macro="" textlink="">
      <xdr:nvSpPr>
        <xdr:cNvPr id="344" name="円/楕円 343"/>
        <xdr:cNvSpPr/>
      </xdr:nvSpPr>
      <xdr:spPr>
        <a:xfrm>
          <a:off x="13462000" y="109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31283</xdr:rowOff>
    </xdr:from>
    <xdr:ext cx="762000" cy="259045"/>
    <xdr:sp macro="" textlink="">
      <xdr:nvSpPr>
        <xdr:cNvPr id="345" name="テキスト ボックス 344"/>
        <xdr:cNvSpPr txBox="1"/>
      </xdr:nvSpPr>
      <xdr:spPr>
        <a:xfrm>
          <a:off x="13131800" y="1100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公債費負担適正化計画に基づき、平成１９年度から平成２３年度までの間に１８億１千３百万円の繰上償還（任意）を実施している。これによる公債費の減により平成２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年において対前年度比０．</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ポイント改善している。しかし、今後は過疎対策債、合併特例債、下水道事業や病院事業の公営企業債にかかる公債費の増加と合併算定替終了による普通交付税の削減が見込まれることから、実質公債費比率の上昇が予測される。引き続き公債費負担適正化計画に基づく地方債発行の抑制と繰上償還を行い適正な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110363</xdr:rowOff>
    </xdr:from>
    <xdr:to>
      <xdr:col>24</xdr:col>
      <xdr:colOff>558800</xdr:colOff>
      <xdr:row>38</xdr:row>
      <xdr:rowOff>132080</xdr:rowOff>
    </xdr:to>
    <xdr:cxnSp macro="">
      <xdr:nvCxnSpPr>
        <xdr:cNvPr id="377" name="直線コネクタ 376"/>
        <xdr:cNvCxnSpPr/>
      </xdr:nvCxnSpPr>
      <xdr:spPr>
        <a:xfrm flipV="1">
          <a:off x="16179800" y="662546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38</xdr:row>
      <xdr:rowOff>151384</xdr:rowOff>
    </xdr:to>
    <xdr:cxnSp macro="">
      <xdr:nvCxnSpPr>
        <xdr:cNvPr id="380" name="直線コネクタ 379"/>
        <xdr:cNvCxnSpPr/>
      </xdr:nvCxnSpPr>
      <xdr:spPr>
        <a:xfrm flipV="1">
          <a:off x="15290800" y="66471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151384</xdr:rowOff>
    </xdr:from>
    <xdr:to>
      <xdr:col>22</xdr:col>
      <xdr:colOff>203200</xdr:colOff>
      <xdr:row>39</xdr:row>
      <xdr:rowOff>11303</xdr:rowOff>
    </xdr:to>
    <xdr:cxnSp macro="">
      <xdr:nvCxnSpPr>
        <xdr:cNvPr id="383" name="直線コネクタ 382"/>
        <xdr:cNvCxnSpPr/>
      </xdr:nvCxnSpPr>
      <xdr:spPr>
        <a:xfrm flipV="1">
          <a:off x="14401800" y="6666484"/>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11303</xdr:rowOff>
    </xdr:from>
    <xdr:to>
      <xdr:col>21</xdr:col>
      <xdr:colOff>0</xdr:colOff>
      <xdr:row>39</xdr:row>
      <xdr:rowOff>47498</xdr:rowOff>
    </xdr:to>
    <xdr:cxnSp macro="">
      <xdr:nvCxnSpPr>
        <xdr:cNvPr id="386" name="直線コネクタ 385"/>
        <xdr:cNvCxnSpPr/>
      </xdr:nvCxnSpPr>
      <xdr:spPr>
        <a:xfrm flipV="1">
          <a:off x="13512800" y="669785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59563</xdr:rowOff>
    </xdr:from>
    <xdr:to>
      <xdr:col>24</xdr:col>
      <xdr:colOff>609600</xdr:colOff>
      <xdr:row>38</xdr:row>
      <xdr:rowOff>161163</xdr:rowOff>
    </xdr:to>
    <xdr:sp macro="" textlink="">
      <xdr:nvSpPr>
        <xdr:cNvPr id="396" name="円/楕円 395"/>
        <xdr:cNvSpPr/>
      </xdr:nvSpPr>
      <xdr:spPr>
        <a:xfrm>
          <a:off x="169672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31640</xdr:rowOff>
    </xdr:from>
    <xdr:ext cx="762000" cy="259045"/>
    <xdr:sp macro="" textlink="">
      <xdr:nvSpPr>
        <xdr:cNvPr id="397" name="公債費負担の状況該当値テキスト"/>
        <xdr:cNvSpPr txBox="1"/>
      </xdr:nvSpPr>
      <xdr:spPr>
        <a:xfrm>
          <a:off x="17106900" y="654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8" name="円/楕円 397"/>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99" name="テキスト ボックス 398"/>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100584</xdr:rowOff>
    </xdr:from>
    <xdr:to>
      <xdr:col>22</xdr:col>
      <xdr:colOff>254000</xdr:colOff>
      <xdr:row>39</xdr:row>
      <xdr:rowOff>30734</xdr:rowOff>
    </xdr:to>
    <xdr:sp macro="" textlink="">
      <xdr:nvSpPr>
        <xdr:cNvPr id="400" name="円/楕円 399"/>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15511</xdr:rowOff>
    </xdr:from>
    <xdr:ext cx="762000" cy="259045"/>
    <xdr:sp macro="" textlink="">
      <xdr:nvSpPr>
        <xdr:cNvPr id="401" name="テキスト ボックス 400"/>
        <xdr:cNvSpPr txBox="1"/>
      </xdr:nvSpPr>
      <xdr:spPr>
        <a:xfrm>
          <a:off x="149098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131953</xdr:rowOff>
    </xdr:from>
    <xdr:to>
      <xdr:col>21</xdr:col>
      <xdr:colOff>50800</xdr:colOff>
      <xdr:row>39</xdr:row>
      <xdr:rowOff>62103</xdr:rowOff>
    </xdr:to>
    <xdr:sp macro="" textlink="">
      <xdr:nvSpPr>
        <xdr:cNvPr id="402" name="円/楕円 401"/>
        <xdr:cNvSpPr/>
      </xdr:nvSpPr>
      <xdr:spPr>
        <a:xfrm>
          <a:off x="143510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46880</xdr:rowOff>
    </xdr:from>
    <xdr:ext cx="762000" cy="259045"/>
    <xdr:sp macro="" textlink="">
      <xdr:nvSpPr>
        <xdr:cNvPr id="403" name="テキスト ボックス 402"/>
        <xdr:cNvSpPr txBox="1"/>
      </xdr:nvSpPr>
      <xdr:spPr>
        <a:xfrm>
          <a:off x="14020800" y="673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168148</xdr:rowOff>
    </xdr:from>
    <xdr:to>
      <xdr:col>19</xdr:col>
      <xdr:colOff>533400</xdr:colOff>
      <xdr:row>39</xdr:row>
      <xdr:rowOff>98298</xdr:rowOff>
    </xdr:to>
    <xdr:sp macro="" textlink="">
      <xdr:nvSpPr>
        <xdr:cNvPr id="404" name="円/楕円 403"/>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83075</xdr:rowOff>
    </xdr:from>
    <xdr:ext cx="762000" cy="259045"/>
    <xdr:sp macro="" textlink="">
      <xdr:nvSpPr>
        <xdr:cNvPr id="405" name="テキスト ボックス 404"/>
        <xdr:cNvSpPr txBox="1"/>
      </xdr:nvSpPr>
      <xdr:spPr>
        <a:xfrm>
          <a:off x="131318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公債費負担適正化計画（平成１８年度策定）に基づき、地方債発行の抑制及び繰上償還を行っている。平成２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年度については、減債基金の新規積立金の増、基準財政需要額における交付税算入額の増により</a:t>
          </a:r>
          <a:r>
            <a:rPr lang="ja-JP" altLang="en-US" sz="1100" b="0" i="0">
              <a:solidFill>
                <a:schemeClr val="dk1"/>
              </a:solidFill>
              <a:effectLst/>
              <a:latin typeface="+mn-lt"/>
              <a:ea typeface="+mn-ea"/>
              <a:cs typeface="+mn-cs"/>
            </a:rPr>
            <a:t>６．２</a:t>
          </a:r>
          <a:r>
            <a:rPr lang="ja-JP" altLang="ja-JP" sz="1100" b="0" i="0">
              <a:solidFill>
                <a:schemeClr val="dk1"/>
              </a:solidFill>
              <a:effectLst/>
              <a:latin typeface="+mn-lt"/>
              <a:ea typeface="+mn-ea"/>
              <a:cs typeface="+mn-cs"/>
            </a:rPr>
            <a:t>ポイント改善している。しかし、今後は過疎対策債、合併特例債、下水道事業や病院事業の公営企業債にかかる公債費の増加と合併算定替終了による普通交付税の削減が見込まれることから、将来負担比率の上昇が予測される。引き続き公債費負担適正化計画に基づく地方債発行の抑制と繰上償還を行い適正な管理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142293</xdr:rowOff>
    </xdr:from>
    <xdr:to>
      <xdr:col>24</xdr:col>
      <xdr:colOff>558800</xdr:colOff>
      <xdr:row>14</xdr:row>
      <xdr:rowOff>154760</xdr:rowOff>
    </xdr:to>
    <xdr:cxnSp macro="">
      <xdr:nvCxnSpPr>
        <xdr:cNvPr id="439" name="直線コネクタ 438"/>
        <xdr:cNvCxnSpPr/>
      </xdr:nvCxnSpPr>
      <xdr:spPr>
        <a:xfrm flipV="1">
          <a:off x="16179800" y="2542593"/>
          <a:ext cx="8382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154760</xdr:rowOff>
    </xdr:from>
    <xdr:to>
      <xdr:col>23</xdr:col>
      <xdr:colOff>406400</xdr:colOff>
      <xdr:row>14</xdr:row>
      <xdr:rowOff>162401</xdr:rowOff>
    </xdr:to>
    <xdr:cxnSp macro="">
      <xdr:nvCxnSpPr>
        <xdr:cNvPr id="442" name="直線コネクタ 441"/>
        <xdr:cNvCxnSpPr/>
      </xdr:nvCxnSpPr>
      <xdr:spPr>
        <a:xfrm flipV="1">
          <a:off x="15290800" y="2555060"/>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162401</xdr:rowOff>
    </xdr:from>
    <xdr:to>
      <xdr:col>22</xdr:col>
      <xdr:colOff>203200</xdr:colOff>
      <xdr:row>14</xdr:row>
      <xdr:rowOff>166222</xdr:rowOff>
    </xdr:to>
    <xdr:cxnSp macro="">
      <xdr:nvCxnSpPr>
        <xdr:cNvPr id="445" name="直線コネクタ 444"/>
        <xdr:cNvCxnSpPr/>
      </xdr:nvCxnSpPr>
      <xdr:spPr>
        <a:xfrm flipV="1">
          <a:off x="14401800" y="2562701"/>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166222</xdr:rowOff>
    </xdr:from>
    <xdr:to>
      <xdr:col>21</xdr:col>
      <xdr:colOff>0</xdr:colOff>
      <xdr:row>15</xdr:row>
      <xdr:rowOff>24532</xdr:rowOff>
    </xdr:to>
    <xdr:cxnSp macro="">
      <xdr:nvCxnSpPr>
        <xdr:cNvPr id="448" name="直線コネクタ 447"/>
        <xdr:cNvCxnSpPr/>
      </xdr:nvCxnSpPr>
      <xdr:spPr>
        <a:xfrm flipV="1">
          <a:off x="13512800" y="2566522"/>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91493</xdr:rowOff>
    </xdr:from>
    <xdr:to>
      <xdr:col>24</xdr:col>
      <xdr:colOff>609600</xdr:colOff>
      <xdr:row>15</xdr:row>
      <xdr:rowOff>21643</xdr:rowOff>
    </xdr:to>
    <xdr:sp macro="" textlink="">
      <xdr:nvSpPr>
        <xdr:cNvPr id="458" name="円/楕円 457"/>
        <xdr:cNvSpPr/>
      </xdr:nvSpPr>
      <xdr:spPr>
        <a:xfrm>
          <a:off x="16967200" y="24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63570</xdr:rowOff>
    </xdr:from>
    <xdr:ext cx="762000" cy="259045"/>
    <xdr:sp macro="" textlink="">
      <xdr:nvSpPr>
        <xdr:cNvPr id="459" name="将来負担の状況該当値テキスト"/>
        <xdr:cNvSpPr txBox="1"/>
      </xdr:nvSpPr>
      <xdr:spPr>
        <a:xfrm>
          <a:off x="17106900" y="246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103960</xdr:rowOff>
    </xdr:from>
    <xdr:to>
      <xdr:col>23</xdr:col>
      <xdr:colOff>457200</xdr:colOff>
      <xdr:row>15</xdr:row>
      <xdr:rowOff>34110</xdr:rowOff>
    </xdr:to>
    <xdr:sp macro="" textlink="">
      <xdr:nvSpPr>
        <xdr:cNvPr id="460" name="円/楕円 459"/>
        <xdr:cNvSpPr/>
      </xdr:nvSpPr>
      <xdr:spPr>
        <a:xfrm>
          <a:off x="16129000" y="25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18887</xdr:rowOff>
    </xdr:from>
    <xdr:ext cx="736600" cy="259045"/>
    <xdr:sp macro="" textlink="">
      <xdr:nvSpPr>
        <xdr:cNvPr id="461" name="テキスト ボックス 460"/>
        <xdr:cNvSpPr txBox="1"/>
      </xdr:nvSpPr>
      <xdr:spPr>
        <a:xfrm>
          <a:off x="15798800" y="259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111601</xdr:rowOff>
    </xdr:from>
    <xdr:to>
      <xdr:col>22</xdr:col>
      <xdr:colOff>254000</xdr:colOff>
      <xdr:row>15</xdr:row>
      <xdr:rowOff>41751</xdr:rowOff>
    </xdr:to>
    <xdr:sp macro="" textlink="">
      <xdr:nvSpPr>
        <xdr:cNvPr id="462" name="円/楕円 461"/>
        <xdr:cNvSpPr/>
      </xdr:nvSpPr>
      <xdr:spPr>
        <a:xfrm>
          <a:off x="15240000" y="25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26528</xdr:rowOff>
    </xdr:from>
    <xdr:ext cx="762000" cy="259045"/>
    <xdr:sp macro="" textlink="">
      <xdr:nvSpPr>
        <xdr:cNvPr id="463" name="テキスト ボックス 462"/>
        <xdr:cNvSpPr txBox="1"/>
      </xdr:nvSpPr>
      <xdr:spPr>
        <a:xfrm>
          <a:off x="14909800" y="259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115422</xdr:rowOff>
    </xdr:from>
    <xdr:to>
      <xdr:col>21</xdr:col>
      <xdr:colOff>50800</xdr:colOff>
      <xdr:row>15</xdr:row>
      <xdr:rowOff>45572</xdr:rowOff>
    </xdr:to>
    <xdr:sp macro="" textlink="">
      <xdr:nvSpPr>
        <xdr:cNvPr id="464" name="円/楕円 463"/>
        <xdr:cNvSpPr/>
      </xdr:nvSpPr>
      <xdr:spPr>
        <a:xfrm>
          <a:off x="14351000" y="25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30349</xdr:rowOff>
    </xdr:from>
    <xdr:ext cx="762000" cy="259045"/>
    <xdr:sp macro="" textlink="">
      <xdr:nvSpPr>
        <xdr:cNvPr id="465" name="テキスト ボックス 464"/>
        <xdr:cNvSpPr txBox="1"/>
      </xdr:nvSpPr>
      <xdr:spPr>
        <a:xfrm>
          <a:off x="14020800" y="260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145182</xdr:rowOff>
    </xdr:from>
    <xdr:to>
      <xdr:col>19</xdr:col>
      <xdr:colOff>533400</xdr:colOff>
      <xdr:row>15</xdr:row>
      <xdr:rowOff>75332</xdr:rowOff>
    </xdr:to>
    <xdr:sp macro="" textlink="">
      <xdr:nvSpPr>
        <xdr:cNvPr id="466" name="円/楕円 465"/>
        <xdr:cNvSpPr/>
      </xdr:nvSpPr>
      <xdr:spPr>
        <a:xfrm>
          <a:off x="13462000" y="25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60109</xdr:rowOff>
    </xdr:from>
    <xdr:ext cx="762000" cy="259045"/>
    <xdr:sp macro="" textlink="">
      <xdr:nvSpPr>
        <xdr:cNvPr id="467" name="テキスト ボックス 466"/>
        <xdr:cNvSpPr txBox="1"/>
      </xdr:nvSpPr>
      <xdr:spPr>
        <a:xfrm>
          <a:off x="13131800" y="26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37,257
36,944
435.71
25,955,177
25,459,064
254,107
14,136,805
34,023,094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85.5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定員適正化計画に基づく人員削減（平成２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年度比較で</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人の減少）を実施している。今後も事業の見直し、適正な人員配置、民間委託や指定管理制度の導入等により職員数を削減する中で人件費の抑制に努める。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96520</xdr:rowOff>
    </xdr:to>
    <xdr:cxnSp macro="">
      <xdr:nvCxnSpPr>
        <xdr:cNvPr id="64" name="直線コネクタ 63"/>
        <xdr:cNvCxnSpPr/>
      </xdr:nvCxnSpPr>
      <xdr:spPr>
        <a:xfrm>
          <a:off x="3987800" y="6565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73660</xdr:rowOff>
    </xdr:to>
    <xdr:cxnSp macro="">
      <xdr:nvCxnSpPr>
        <xdr:cNvPr id="67" name="直線コネクタ 66"/>
        <xdr:cNvCxnSpPr/>
      </xdr:nvCxnSpPr>
      <xdr:spPr>
        <a:xfrm flipV="1">
          <a:off x="3098800" y="656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38</xdr:row>
      <xdr:rowOff>73660</xdr:rowOff>
    </xdr:to>
    <xdr:cxnSp macro="">
      <xdr:nvCxnSpPr>
        <xdr:cNvPr id="70" name="直線コネクタ 69"/>
        <xdr:cNvCxnSpPr/>
      </xdr:nvCxnSpPr>
      <xdr:spPr>
        <a:xfrm>
          <a:off x="2209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66040</xdr:rowOff>
    </xdr:to>
    <xdr:cxnSp macro="">
      <xdr:nvCxnSpPr>
        <xdr:cNvPr id="73" name="直線コネクタ 72"/>
        <xdr:cNvCxnSpPr/>
      </xdr:nvCxnSpPr>
      <xdr:spPr>
        <a:xfrm>
          <a:off x="1320800" y="651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45720</xdr:rowOff>
    </xdr:from>
    <xdr:to>
      <xdr:col>7</xdr:col>
      <xdr:colOff>66675</xdr:colOff>
      <xdr:row>38</xdr:row>
      <xdr:rowOff>147320</xdr:rowOff>
    </xdr:to>
    <xdr:sp macro="" textlink="">
      <xdr:nvSpPr>
        <xdr:cNvPr id="83" name="円/楕円 82"/>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17797</xdr:rowOff>
    </xdr:from>
    <xdr:ext cx="762000" cy="259045"/>
    <xdr:sp macro="" textlink="">
      <xdr:nvSpPr>
        <xdr:cNvPr id="84"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5" name="円/楕円 84"/>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6" name="テキスト ボックス 85"/>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7" name="円/楕円 86"/>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88" name="テキスト ボックス 87"/>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89" name="円/楕円 88"/>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0" name="テキスト ボックス 89"/>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1" name="円/楕円 90"/>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2" name="テキスト ボックス 91"/>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事務事業の見直しを進めるとともに、予算作成段階から経費削減を図っており、類似団体平均を下回っている。今後も事務事業の見直しと、経費の節減に努める。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16</xdr:row>
      <xdr:rowOff>12700</xdr:rowOff>
    </xdr:to>
    <xdr:cxnSp macro="">
      <xdr:nvCxnSpPr>
        <xdr:cNvPr id="127" name="直線コネクタ 126"/>
        <xdr:cNvCxnSpPr/>
      </xdr:nvCxnSpPr>
      <xdr:spPr>
        <a:xfrm>
          <a:off x="15671800" y="27014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129721</xdr:rowOff>
    </xdr:to>
    <xdr:cxnSp macro="">
      <xdr:nvCxnSpPr>
        <xdr:cNvPr id="130" name="直線コネクタ 129"/>
        <xdr:cNvCxnSpPr/>
      </xdr:nvCxnSpPr>
      <xdr:spPr>
        <a:xfrm>
          <a:off x="14782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15</xdr:row>
      <xdr:rowOff>97064</xdr:rowOff>
    </xdr:to>
    <xdr:cxnSp macro="">
      <xdr:nvCxnSpPr>
        <xdr:cNvPr id="133" name="直線コネクタ 132"/>
        <xdr:cNvCxnSpPr/>
      </xdr:nvCxnSpPr>
      <xdr:spPr>
        <a:xfrm>
          <a:off x="13893800" y="2657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86179</xdr:rowOff>
    </xdr:to>
    <xdr:cxnSp macro="">
      <xdr:nvCxnSpPr>
        <xdr:cNvPr id="136" name="直線コネクタ 135"/>
        <xdr:cNvCxnSpPr/>
      </xdr:nvCxnSpPr>
      <xdr:spPr>
        <a:xfrm>
          <a:off x="13004800" y="2603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6" name="円/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48" name="円/楕円 147"/>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49" name="テキスト ボックス 148"/>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0" name="円/楕円 149"/>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158041</xdr:rowOff>
    </xdr:from>
    <xdr:ext cx="762000" cy="259045"/>
    <xdr:sp macro="" textlink="">
      <xdr:nvSpPr>
        <xdr:cNvPr id="151" name="テキスト ボックス 150"/>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35379</xdr:rowOff>
    </xdr:from>
    <xdr:to>
      <xdr:col>20</xdr:col>
      <xdr:colOff>209550</xdr:colOff>
      <xdr:row>15</xdr:row>
      <xdr:rowOff>136979</xdr:rowOff>
    </xdr:to>
    <xdr:sp macro="" textlink="">
      <xdr:nvSpPr>
        <xdr:cNvPr id="152" name="円/楕円 151"/>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53" name="テキスト ボックス 152"/>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4" name="円/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年度において前年度比０．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となっている。これは経常的経費に占める割合が</a:t>
          </a:r>
          <a:r>
            <a:rPr kumimoji="1" lang="ja-JP" altLang="en-US" sz="1100">
              <a:solidFill>
                <a:schemeClr val="dk1"/>
              </a:solidFill>
              <a:effectLst/>
              <a:latin typeface="+mn-lt"/>
              <a:ea typeface="+mn-ea"/>
              <a:cs typeface="+mn-cs"/>
            </a:rPr>
            <a:t>上がった</a:t>
          </a:r>
          <a:r>
            <a:rPr kumimoji="1" lang="ja-JP" altLang="ja-JP" sz="1100">
              <a:solidFill>
                <a:schemeClr val="dk1"/>
              </a:solidFill>
              <a:effectLst/>
              <a:latin typeface="+mn-lt"/>
              <a:ea typeface="+mn-ea"/>
              <a:cs typeface="+mn-cs"/>
            </a:rPr>
            <a:t>ことによるものである。歳出額は増となっており、特に障がい者福祉費</a:t>
          </a:r>
          <a:r>
            <a:rPr kumimoji="1" lang="ja-JP" altLang="en-US" sz="1100">
              <a:solidFill>
                <a:schemeClr val="dk1"/>
              </a:solidFill>
              <a:effectLst/>
              <a:latin typeface="+mn-lt"/>
              <a:ea typeface="+mn-ea"/>
              <a:cs typeface="+mn-cs"/>
            </a:rPr>
            <a:t>、児童福祉費</a:t>
          </a:r>
          <a:r>
            <a:rPr kumimoji="1" lang="ja-JP" altLang="ja-JP" sz="1100">
              <a:solidFill>
                <a:schemeClr val="dk1"/>
              </a:solidFill>
              <a:effectLst/>
              <a:latin typeface="+mn-lt"/>
              <a:ea typeface="+mn-ea"/>
              <a:cs typeface="+mn-cs"/>
            </a:rPr>
            <a:t>が増加している。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55</xdr:row>
      <xdr:rowOff>151493</xdr:rowOff>
    </xdr:to>
    <xdr:cxnSp macro="">
      <xdr:nvCxnSpPr>
        <xdr:cNvPr id="190" name="直線コネクタ 189"/>
        <xdr:cNvCxnSpPr/>
      </xdr:nvCxnSpPr>
      <xdr:spPr>
        <a:xfrm>
          <a:off x="3987800" y="9526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97065</xdr:rowOff>
    </xdr:from>
    <xdr:to>
      <xdr:col>5</xdr:col>
      <xdr:colOff>549275</xdr:colOff>
      <xdr:row>55</xdr:row>
      <xdr:rowOff>118835</xdr:rowOff>
    </xdr:to>
    <xdr:cxnSp macro="">
      <xdr:nvCxnSpPr>
        <xdr:cNvPr id="193" name="直線コネクタ 192"/>
        <xdr:cNvCxnSpPr/>
      </xdr:nvCxnSpPr>
      <xdr:spPr>
        <a:xfrm flipV="1">
          <a:off x="3098800" y="9526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56243</xdr:rowOff>
    </xdr:to>
    <xdr:cxnSp macro="">
      <xdr:nvCxnSpPr>
        <xdr:cNvPr id="196" name="直線コネクタ 195"/>
        <xdr:cNvCxnSpPr/>
      </xdr:nvCxnSpPr>
      <xdr:spPr>
        <a:xfrm flipV="1">
          <a:off x="2209800" y="95485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1815</xdr:rowOff>
    </xdr:from>
    <xdr:to>
      <xdr:col>3</xdr:col>
      <xdr:colOff>142875</xdr:colOff>
      <xdr:row>56</xdr:row>
      <xdr:rowOff>56243</xdr:rowOff>
    </xdr:to>
    <xdr:cxnSp macro="">
      <xdr:nvCxnSpPr>
        <xdr:cNvPr id="199" name="直線コネクタ 198"/>
        <xdr:cNvCxnSpPr/>
      </xdr:nvCxnSpPr>
      <xdr:spPr>
        <a:xfrm>
          <a:off x="1320800" y="96030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10"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1" name="円/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158042</xdr:rowOff>
    </xdr:from>
    <xdr:ext cx="736600" cy="259045"/>
    <xdr:sp macro="" textlink="">
      <xdr:nvSpPr>
        <xdr:cNvPr id="212" name="テキスト ボックス 211"/>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5" name="円/楕円 214"/>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6" name="テキスト ボックス 215"/>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122465</xdr:rowOff>
    </xdr:from>
    <xdr:to>
      <xdr:col>1</xdr:col>
      <xdr:colOff>676275</xdr:colOff>
      <xdr:row>56</xdr:row>
      <xdr:rowOff>52615</xdr:rowOff>
    </xdr:to>
    <xdr:sp macro="" textlink="">
      <xdr:nvSpPr>
        <xdr:cNvPr id="217" name="円/楕円 216"/>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37392</xdr:rowOff>
    </xdr:from>
    <xdr:ext cx="762000" cy="259045"/>
    <xdr:sp macro="" textlink="">
      <xdr:nvSpPr>
        <xdr:cNvPr id="218" name="テキスト ボックス 217"/>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類似団体平均を下回っているものの、平成２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年度は前年度比０．</a:t>
          </a:r>
          <a:r>
            <a:rPr lang="ja-JP" altLang="en-US" sz="1100" b="0" i="0">
              <a:solidFill>
                <a:schemeClr val="dk1"/>
              </a:solidFill>
              <a:effectLst/>
              <a:latin typeface="+mn-lt"/>
              <a:ea typeface="+mn-ea"/>
              <a:cs typeface="+mn-cs"/>
            </a:rPr>
            <a:t>１</a:t>
          </a:r>
          <a:r>
            <a:rPr lang="ja-JP" altLang="ja-JP" sz="1100" b="0" i="0">
              <a:solidFill>
                <a:schemeClr val="dk1"/>
              </a:solidFill>
              <a:effectLst/>
              <a:latin typeface="+mn-lt"/>
              <a:ea typeface="+mn-ea"/>
              <a:cs typeface="+mn-cs"/>
            </a:rPr>
            <a:t>ポイント上昇した。これは、下水道事業等公営企業会計などにに対する繰出金が増加したことによるものである。今後も上昇が予測されため、各会計における経費節減を図り、繰出金の抑制に努める。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134620</xdr:rowOff>
    </xdr:to>
    <xdr:cxnSp macro="">
      <xdr:nvCxnSpPr>
        <xdr:cNvPr id="251" name="直線コネクタ 250"/>
        <xdr:cNvCxnSpPr/>
      </xdr:nvCxnSpPr>
      <xdr:spPr>
        <a:xfrm>
          <a:off x="15671800" y="972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127000</xdr:rowOff>
    </xdr:to>
    <xdr:cxnSp macro="">
      <xdr:nvCxnSpPr>
        <xdr:cNvPr id="254" name="直線コネクタ 253"/>
        <xdr:cNvCxnSpPr/>
      </xdr:nvCxnSpPr>
      <xdr:spPr>
        <a:xfrm>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104140</xdr:rowOff>
    </xdr:to>
    <xdr:cxnSp macro="">
      <xdr:nvCxnSpPr>
        <xdr:cNvPr id="257" name="直線コネクタ 256"/>
        <xdr:cNvCxnSpPr/>
      </xdr:nvCxnSpPr>
      <xdr:spPr>
        <a:xfrm>
          <a:off x="13893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56</xdr:row>
      <xdr:rowOff>35560</xdr:rowOff>
    </xdr:to>
    <xdr:cxnSp macro="">
      <xdr:nvCxnSpPr>
        <xdr:cNvPr id="260" name="直線コネクタ 259"/>
        <xdr:cNvCxnSpPr/>
      </xdr:nvCxnSpPr>
      <xdr:spPr>
        <a:xfrm>
          <a:off x="13004800" y="9491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70" name="円/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71"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8" name="円/楕円 277"/>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9" name="テキスト ボックス 278"/>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合併前まで一部事務組合で行っていた、ごみ・し尿の処理業務及び消防業務を新市で直営としたことにより、一部事務組合への負担金の削減が図られ、類似団体平均より低くなっている。その他の補助費等も全体的に低い状況に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35560</xdr:rowOff>
    </xdr:from>
    <xdr:to>
      <xdr:col>24</xdr:col>
      <xdr:colOff>31750</xdr:colOff>
      <xdr:row>34</xdr:row>
      <xdr:rowOff>46990</xdr:rowOff>
    </xdr:to>
    <xdr:cxnSp macro="">
      <xdr:nvCxnSpPr>
        <xdr:cNvPr id="311" name="直線コネクタ 310"/>
        <xdr:cNvCxnSpPr/>
      </xdr:nvCxnSpPr>
      <xdr:spPr>
        <a:xfrm flipV="1">
          <a:off x="15671800" y="58648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46990</xdr:rowOff>
    </xdr:from>
    <xdr:to>
      <xdr:col>22</xdr:col>
      <xdr:colOff>565150</xdr:colOff>
      <xdr:row>34</xdr:row>
      <xdr:rowOff>54610</xdr:rowOff>
    </xdr:to>
    <xdr:cxnSp macro="">
      <xdr:nvCxnSpPr>
        <xdr:cNvPr id="314" name="直線コネクタ 313"/>
        <xdr:cNvCxnSpPr/>
      </xdr:nvCxnSpPr>
      <xdr:spPr>
        <a:xfrm flipV="1">
          <a:off x="14782800" y="5876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46990</xdr:rowOff>
    </xdr:from>
    <xdr:to>
      <xdr:col>21</xdr:col>
      <xdr:colOff>361950</xdr:colOff>
      <xdr:row>34</xdr:row>
      <xdr:rowOff>54610</xdr:rowOff>
    </xdr:to>
    <xdr:cxnSp macro="">
      <xdr:nvCxnSpPr>
        <xdr:cNvPr id="317" name="直線コネクタ 316"/>
        <xdr:cNvCxnSpPr/>
      </xdr:nvCxnSpPr>
      <xdr:spPr>
        <a:xfrm>
          <a:off x="13893800" y="5876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24130</xdr:rowOff>
    </xdr:from>
    <xdr:to>
      <xdr:col>20</xdr:col>
      <xdr:colOff>158750</xdr:colOff>
      <xdr:row>34</xdr:row>
      <xdr:rowOff>46990</xdr:rowOff>
    </xdr:to>
    <xdr:cxnSp macro="">
      <xdr:nvCxnSpPr>
        <xdr:cNvPr id="320" name="直線コネクタ 319"/>
        <xdr:cNvCxnSpPr/>
      </xdr:nvCxnSpPr>
      <xdr:spPr>
        <a:xfrm>
          <a:off x="13004800" y="58534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156210</xdr:rowOff>
    </xdr:from>
    <xdr:to>
      <xdr:col>24</xdr:col>
      <xdr:colOff>82550</xdr:colOff>
      <xdr:row>34</xdr:row>
      <xdr:rowOff>86360</xdr:rowOff>
    </xdr:to>
    <xdr:sp macro="" textlink="">
      <xdr:nvSpPr>
        <xdr:cNvPr id="330" name="円/楕円 329"/>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1287</xdr:rowOff>
    </xdr:from>
    <xdr:ext cx="762000" cy="259045"/>
    <xdr:sp macro="" textlink="">
      <xdr:nvSpPr>
        <xdr:cNvPr id="331" name="補助費等該当値テキスト"/>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167640</xdr:rowOff>
    </xdr:from>
    <xdr:to>
      <xdr:col>22</xdr:col>
      <xdr:colOff>615950</xdr:colOff>
      <xdr:row>34</xdr:row>
      <xdr:rowOff>97790</xdr:rowOff>
    </xdr:to>
    <xdr:sp macro="" textlink="">
      <xdr:nvSpPr>
        <xdr:cNvPr id="332" name="円/楕円 331"/>
        <xdr:cNvSpPr/>
      </xdr:nvSpPr>
      <xdr:spPr>
        <a:xfrm>
          <a:off x="15621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107967</xdr:rowOff>
    </xdr:from>
    <xdr:ext cx="736600" cy="259045"/>
    <xdr:sp macro="" textlink="">
      <xdr:nvSpPr>
        <xdr:cNvPr id="333" name="テキスト ボックス 332"/>
        <xdr:cNvSpPr txBox="1"/>
      </xdr:nvSpPr>
      <xdr:spPr>
        <a:xfrm>
          <a:off x="15290800" y="559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xdr:rowOff>
    </xdr:from>
    <xdr:to>
      <xdr:col>21</xdr:col>
      <xdr:colOff>412750</xdr:colOff>
      <xdr:row>34</xdr:row>
      <xdr:rowOff>105410</xdr:rowOff>
    </xdr:to>
    <xdr:sp macro="" textlink="">
      <xdr:nvSpPr>
        <xdr:cNvPr id="334" name="円/楕円 333"/>
        <xdr:cNvSpPr/>
      </xdr:nvSpPr>
      <xdr:spPr>
        <a:xfrm>
          <a:off x="14732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115587</xdr:rowOff>
    </xdr:from>
    <xdr:ext cx="762000" cy="259045"/>
    <xdr:sp macro="" textlink="">
      <xdr:nvSpPr>
        <xdr:cNvPr id="335" name="テキスト ボックス 334"/>
        <xdr:cNvSpPr txBox="1"/>
      </xdr:nvSpPr>
      <xdr:spPr>
        <a:xfrm>
          <a:off x="14401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167640</xdr:rowOff>
    </xdr:from>
    <xdr:to>
      <xdr:col>20</xdr:col>
      <xdr:colOff>209550</xdr:colOff>
      <xdr:row>34</xdr:row>
      <xdr:rowOff>97790</xdr:rowOff>
    </xdr:to>
    <xdr:sp macro="" textlink="">
      <xdr:nvSpPr>
        <xdr:cNvPr id="336" name="円/楕円 335"/>
        <xdr:cNvSpPr/>
      </xdr:nvSpPr>
      <xdr:spPr>
        <a:xfrm>
          <a:off x="13843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107967</xdr:rowOff>
    </xdr:from>
    <xdr:ext cx="762000" cy="259045"/>
    <xdr:sp macro="" textlink="">
      <xdr:nvSpPr>
        <xdr:cNvPr id="337" name="テキスト ボックス 336"/>
        <xdr:cNvSpPr txBox="1"/>
      </xdr:nvSpPr>
      <xdr:spPr>
        <a:xfrm>
          <a:off x="13512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144780</xdr:rowOff>
    </xdr:from>
    <xdr:to>
      <xdr:col>19</xdr:col>
      <xdr:colOff>6350</xdr:colOff>
      <xdr:row>34</xdr:row>
      <xdr:rowOff>74930</xdr:rowOff>
    </xdr:to>
    <xdr:sp macro="" textlink="">
      <xdr:nvSpPr>
        <xdr:cNvPr id="338" name="円/楕円 337"/>
        <xdr:cNvSpPr/>
      </xdr:nvSpPr>
      <xdr:spPr>
        <a:xfrm>
          <a:off x="129540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85107</xdr:rowOff>
    </xdr:from>
    <xdr:ext cx="762000" cy="259045"/>
    <xdr:sp macro="" textlink="">
      <xdr:nvSpPr>
        <xdr:cNvPr id="339" name="テキスト ボックス 338"/>
        <xdr:cNvSpPr txBox="1"/>
      </xdr:nvSpPr>
      <xdr:spPr>
        <a:xfrm>
          <a:off x="12623800" y="557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合併前の旧市町による学校建設等の大規模な施設整備により、地方債残高が多額となり、これに伴う公債費の増によって比率は類似団体平均を上回っている。近年、公債費負担適正化計画に基づく地方債発行の抑制や繰上償還の実施により改善しつつあるが、今後も新不燃物処分場整備、</a:t>
          </a:r>
          <a:r>
            <a:rPr lang="ja-JP" altLang="en-US" sz="1100" b="0" i="0">
              <a:solidFill>
                <a:schemeClr val="dk1"/>
              </a:solidFill>
              <a:effectLst/>
              <a:latin typeface="+mn-lt"/>
              <a:ea typeface="+mn-ea"/>
              <a:cs typeface="+mn-cs"/>
            </a:rPr>
            <a:t>小・中学校体育館非構造部材落下防止対策事業</a:t>
          </a:r>
          <a:r>
            <a:rPr lang="ja-JP" altLang="ja-JP" sz="1100" b="0" i="0">
              <a:solidFill>
                <a:schemeClr val="dk1"/>
              </a:solidFill>
              <a:effectLst/>
              <a:latin typeface="+mn-lt"/>
              <a:ea typeface="+mn-ea"/>
              <a:cs typeface="+mn-cs"/>
            </a:rPr>
            <a:t>などの大規模事業の実施による多額の地方債発行が見込まれることから、引き続き、公債費負担適正化計画に基づく地方債発行の抑制と繰上償還を行い適正な管理に努める。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159386</xdr:rowOff>
    </xdr:from>
    <xdr:to>
      <xdr:col>7</xdr:col>
      <xdr:colOff>15875</xdr:colOff>
      <xdr:row>75</xdr:row>
      <xdr:rowOff>161289</xdr:rowOff>
    </xdr:to>
    <xdr:cxnSp macro="">
      <xdr:nvCxnSpPr>
        <xdr:cNvPr id="371" name="直線コネクタ 370"/>
        <xdr:cNvCxnSpPr/>
      </xdr:nvCxnSpPr>
      <xdr:spPr>
        <a:xfrm flipV="1">
          <a:off x="3987800" y="130181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75</xdr:row>
      <xdr:rowOff>163195</xdr:rowOff>
    </xdr:to>
    <xdr:cxnSp macro="">
      <xdr:nvCxnSpPr>
        <xdr:cNvPr id="374" name="直線コネクタ 373"/>
        <xdr:cNvCxnSpPr/>
      </xdr:nvCxnSpPr>
      <xdr:spPr>
        <a:xfrm flipV="1">
          <a:off x="3098800" y="130200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149861</xdr:rowOff>
    </xdr:from>
    <xdr:to>
      <xdr:col>4</xdr:col>
      <xdr:colOff>346075</xdr:colOff>
      <xdr:row>75</xdr:row>
      <xdr:rowOff>163195</xdr:rowOff>
    </xdr:to>
    <xdr:cxnSp macro="">
      <xdr:nvCxnSpPr>
        <xdr:cNvPr id="377" name="直線コネクタ 376"/>
        <xdr:cNvCxnSpPr/>
      </xdr:nvCxnSpPr>
      <xdr:spPr>
        <a:xfrm>
          <a:off x="2209800" y="130086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149861</xdr:rowOff>
    </xdr:from>
    <xdr:to>
      <xdr:col>3</xdr:col>
      <xdr:colOff>142875</xdr:colOff>
      <xdr:row>75</xdr:row>
      <xdr:rowOff>155575</xdr:rowOff>
    </xdr:to>
    <xdr:cxnSp macro="">
      <xdr:nvCxnSpPr>
        <xdr:cNvPr id="380" name="直線コネクタ 379"/>
        <xdr:cNvCxnSpPr/>
      </xdr:nvCxnSpPr>
      <xdr:spPr>
        <a:xfrm flipV="1">
          <a:off x="1320800" y="130086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108585</xdr:rowOff>
    </xdr:from>
    <xdr:to>
      <xdr:col>7</xdr:col>
      <xdr:colOff>66675</xdr:colOff>
      <xdr:row>76</xdr:row>
      <xdr:rowOff>38736</xdr:rowOff>
    </xdr:to>
    <xdr:sp macro="" textlink="">
      <xdr:nvSpPr>
        <xdr:cNvPr id="390" name="円/楕円 389"/>
        <xdr:cNvSpPr/>
      </xdr:nvSpPr>
      <xdr:spPr>
        <a:xfrm>
          <a:off x="47752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80663</xdr:rowOff>
    </xdr:from>
    <xdr:ext cx="762000" cy="259045"/>
    <xdr:sp macro="" textlink="">
      <xdr:nvSpPr>
        <xdr:cNvPr id="391" name="公債費該当値テキスト"/>
        <xdr:cNvSpPr txBox="1"/>
      </xdr:nvSpPr>
      <xdr:spPr>
        <a:xfrm>
          <a:off x="4914900" y="1293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92" name="円/楕円 391"/>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25416</xdr:rowOff>
    </xdr:from>
    <xdr:ext cx="736600" cy="259045"/>
    <xdr:sp macro="" textlink="">
      <xdr:nvSpPr>
        <xdr:cNvPr id="393" name="テキスト ボックス 392"/>
        <xdr:cNvSpPr txBox="1"/>
      </xdr:nvSpPr>
      <xdr:spPr>
        <a:xfrm>
          <a:off x="3606800" y="1305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112395</xdr:rowOff>
    </xdr:from>
    <xdr:to>
      <xdr:col>4</xdr:col>
      <xdr:colOff>396875</xdr:colOff>
      <xdr:row>76</xdr:row>
      <xdr:rowOff>42545</xdr:rowOff>
    </xdr:to>
    <xdr:sp macro="" textlink="">
      <xdr:nvSpPr>
        <xdr:cNvPr id="394" name="円/楕円 393"/>
        <xdr:cNvSpPr/>
      </xdr:nvSpPr>
      <xdr:spPr>
        <a:xfrm>
          <a:off x="3048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27322</xdr:rowOff>
    </xdr:from>
    <xdr:ext cx="762000" cy="259045"/>
    <xdr:sp macro="" textlink="">
      <xdr:nvSpPr>
        <xdr:cNvPr id="395" name="テキスト ボックス 394"/>
        <xdr:cNvSpPr txBox="1"/>
      </xdr:nvSpPr>
      <xdr:spPr>
        <a:xfrm>
          <a:off x="2717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99060</xdr:rowOff>
    </xdr:from>
    <xdr:to>
      <xdr:col>3</xdr:col>
      <xdr:colOff>193675</xdr:colOff>
      <xdr:row>76</xdr:row>
      <xdr:rowOff>29211</xdr:rowOff>
    </xdr:to>
    <xdr:sp macro="" textlink="">
      <xdr:nvSpPr>
        <xdr:cNvPr id="396" name="円/楕円 395"/>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13988</xdr:rowOff>
    </xdr:from>
    <xdr:ext cx="762000" cy="259045"/>
    <xdr:sp macro="" textlink="">
      <xdr:nvSpPr>
        <xdr:cNvPr id="397" name="テキスト ボックス 396"/>
        <xdr:cNvSpPr txBox="1"/>
      </xdr:nvSpPr>
      <xdr:spPr>
        <a:xfrm>
          <a:off x="1828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104775</xdr:rowOff>
    </xdr:from>
    <xdr:to>
      <xdr:col>1</xdr:col>
      <xdr:colOff>676275</xdr:colOff>
      <xdr:row>76</xdr:row>
      <xdr:rowOff>34925</xdr:rowOff>
    </xdr:to>
    <xdr:sp macro="" textlink="">
      <xdr:nvSpPr>
        <xdr:cNvPr id="398" name="円/楕円 397"/>
        <xdr:cNvSpPr/>
      </xdr:nvSpPr>
      <xdr:spPr>
        <a:xfrm>
          <a:off x="1270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19702</xdr:rowOff>
    </xdr:from>
    <xdr:ext cx="762000" cy="259045"/>
    <xdr:sp macro="" textlink="">
      <xdr:nvSpPr>
        <xdr:cNvPr id="399" name="テキスト ボックス 398"/>
        <xdr:cNvSpPr txBox="1"/>
      </xdr:nvSpPr>
      <xdr:spPr>
        <a:xfrm>
          <a:off x="939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年度における公債費を除く経費にかかる比率については、対前年度比</a:t>
          </a:r>
          <a:r>
            <a:rPr lang="ja-JP" altLang="en-US" sz="1100" b="0" i="0">
              <a:solidFill>
                <a:schemeClr val="dk1"/>
              </a:solidFill>
              <a:effectLst/>
              <a:latin typeface="+mn-lt"/>
              <a:ea typeface="+mn-ea"/>
              <a:cs typeface="+mn-cs"/>
            </a:rPr>
            <a:t>１．４</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上昇</a:t>
          </a:r>
          <a:r>
            <a:rPr lang="ja-JP" altLang="ja-JP" sz="1100" b="0" i="0">
              <a:solidFill>
                <a:schemeClr val="dk1"/>
              </a:solidFill>
              <a:effectLst/>
              <a:latin typeface="+mn-lt"/>
              <a:ea typeface="+mn-ea"/>
              <a:cs typeface="+mn-cs"/>
            </a:rPr>
            <a:t>した。これは、</a:t>
          </a:r>
          <a:r>
            <a:rPr lang="ja-JP" altLang="en-US" sz="1100" b="0" i="0">
              <a:solidFill>
                <a:schemeClr val="dk1"/>
              </a:solidFill>
              <a:effectLst/>
              <a:latin typeface="+mn-lt"/>
              <a:ea typeface="+mn-ea"/>
              <a:cs typeface="+mn-cs"/>
            </a:rPr>
            <a:t>人件費・物件費等</a:t>
          </a:r>
          <a:r>
            <a:rPr lang="ja-JP" altLang="ja-JP" sz="1100" b="0" i="0">
              <a:solidFill>
                <a:schemeClr val="dk1"/>
              </a:solidFill>
              <a:effectLst/>
              <a:latin typeface="+mn-lt"/>
              <a:ea typeface="+mn-ea"/>
              <a:cs typeface="+mn-cs"/>
            </a:rPr>
            <a:t>の増が影響している。今後も行財政改革の推進により経費の抑制に努める。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46989</xdr:rowOff>
    </xdr:from>
    <xdr:to>
      <xdr:col>24</xdr:col>
      <xdr:colOff>31750</xdr:colOff>
      <xdr:row>76</xdr:row>
      <xdr:rowOff>100330</xdr:rowOff>
    </xdr:to>
    <xdr:cxnSp macro="">
      <xdr:nvCxnSpPr>
        <xdr:cNvPr id="432" name="直線コネクタ 431"/>
        <xdr:cNvCxnSpPr/>
      </xdr:nvCxnSpPr>
      <xdr:spPr>
        <a:xfrm>
          <a:off x="15671800" y="130771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46989</xdr:rowOff>
    </xdr:from>
    <xdr:to>
      <xdr:col>22</xdr:col>
      <xdr:colOff>565150</xdr:colOff>
      <xdr:row>76</xdr:row>
      <xdr:rowOff>50800</xdr:rowOff>
    </xdr:to>
    <xdr:cxnSp macro="">
      <xdr:nvCxnSpPr>
        <xdr:cNvPr id="435" name="直線コネクタ 434"/>
        <xdr:cNvCxnSpPr/>
      </xdr:nvCxnSpPr>
      <xdr:spPr>
        <a:xfrm flipV="1">
          <a:off x="14782800" y="13077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50800</xdr:rowOff>
    </xdr:to>
    <xdr:cxnSp macro="">
      <xdr:nvCxnSpPr>
        <xdr:cNvPr id="438" name="直線コネクタ 437"/>
        <xdr:cNvCxnSpPr/>
      </xdr:nvCxnSpPr>
      <xdr:spPr>
        <a:xfrm>
          <a:off x="13893800" y="1306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43180</xdr:rowOff>
    </xdr:from>
    <xdr:to>
      <xdr:col>20</xdr:col>
      <xdr:colOff>158750</xdr:colOff>
      <xdr:row>76</xdr:row>
      <xdr:rowOff>39370</xdr:rowOff>
    </xdr:to>
    <xdr:cxnSp macro="">
      <xdr:nvCxnSpPr>
        <xdr:cNvPr id="441" name="直線コネクタ 440"/>
        <xdr:cNvCxnSpPr/>
      </xdr:nvCxnSpPr>
      <xdr:spPr>
        <a:xfrm>
          <a:off x="13004800" y="1290193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51" name="円/楕円 450"/>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66057</xdr:rowOff>
    </xdr:from>
    <xdr:ext cx="762000" cy="259045"/>
    <xdr:sp macro="" textlink="">
      <xdr:nvSpPr>
        <xdr:cNvPr id="452" name="公債費以外該当値テキスト"/>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167639</xdr:rowOff>
    </xdr:from>
    <xdr:to>
      <xdr:col>22</xdr:col>
      <xdr:colOff>615950</xdr:colOff>
      <xdr:row>76</xdr:row>
      <xdr:rowOff>97789</xdr:rowOff>
    </xdr:to>
    <xdr:sp macro="" textlink="">
      <xdr:nvSpPr>
        <xdr:cNvPr id="453" name="円/楕円 452"/>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107967</xdr:rowOff>
    </xdr:from>
    <xdr:ext cx="736600" cy="259045"/>
    <xdr:sp macro="" textlink="">
      <xdr:nvSpPr>
        <xdr:cNvPr id="454" name="テキスト ボックス 453"/>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55" name="円/楕円 454"/>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111777</xdr:rowOff>
    </xdr:from>
    <xdr:ext cx="762000" cy="259045"/>
    <xdr:sp macro="" textlink="">
      <xdr:nvSpPr>
        <xdr:cNvPr id="456" name="テキスト ボックス 455"/>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57" name="円/楕円 456"/>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58" name="テキスト ボックス 457"/>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163830</xdr:rowOff>
    </xdr:from>
    <xdr:to>
      <xdr:col>19</xdr:col>
      <xdr:colOff>6350</xdr:colOff>
      <xdr:row>75</xdr:row>
      <xdr:rowOff>93980</xdr:rowOff>
    </xdr:to>
    <xdr:sp macro="" textlink="">
      <xdr:nvSpPr>
        <xdr:cNvPr id="459" name="円/楕円 458"/>
        <xdr:cNvSpPr/>
      </xdr:nvSpPr>
      <xdr:spPr>
        <a:xfrm>
          <a:off x="12954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104157</xdr:rowOff>
    </xdr:from>
    <xdr:ext cx="762000" cy="259045"/>
    <xdr:sp macro="" textlink="">
      <xdr:nvSpPr>
        <xdr:cNvPr id="460" name="テキスト ボックス 459"/>
        <xdr:cNvSpPr txBox="1"/>
      </xdr:nvSpPr>
      <xdr:spPr>
        <a:xfrm>
          <a:off x="12623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島根県大田市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92888</xdr:rowOff>
    </xdr:from>
    <xdr:to>
      <xdr:col>4</xdr:col>
      <xdr:colOff>1117600</xdr:colOff>
      <xdr:row>15</xdr:row>
      <xdr:rowOff>142291</xdr:rowOff>
    </xdr:to>
    <xdr:cxnSp macro="">
      <xdr:nvCxnSpPr>
        <xdr:cNvPr id="50" name="直線コネクタ 49"/>
        <xdr:cNvCxnSpPr/>
      </xdr:nvCxnSpPr>
      <xdr:spPr bwMode="auto">
        <a:xfrm flipV="1">
          <a:off x="5003800" y="2712263"/>
          <a:ext cx="6477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142291</xdr:rowOff>
    </xdr:from>
    <xdr:to>
      <xdr:col>4</xdr:col>
      <xdr:colOff>469900</xdr:colOff>
      <xdr:row>15</xdr:row>
      <xdr:rowOff>165405</xdr:rowOff>
    </xdr:to>
    <xdr:cxnSp macro="">
      <xdr:nvCxnSpPr>
        <xdr:cNvPr id="53" name="直線コネクタ 52"/>
        <xdr:cNvCxnSpPr/>
      </xdr:nvCxnSpPr>
      <xdr:spPr bwMode="auto">
        <a:xfrm flipV="1">
          <a:off x="4305300" y="2761666"/>
          <a:ext cx="698500" cy="2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160477</xdr:rowOff>
    </xdr:from>
    <xdr:to>
      <xdr:col>3</xdr:col>
      <xdr:colOff>904875</xdr:colOff>
      <xdr:row>15</xdr:row>
      <xdr:rowOff>165405</xdr:rowOff>
    </xdr:to>
    <xdr:cxnSp macro="">
      <xdr:nvCxnSpPr>
        <xdr:cNvPr id="56" name="直線コネクタ 55"/>
        <xdr:cNvCxnSpPr/>
      </xdr:nvCxnSpPr>
      <xdr:spPr bwMode="auto">
        <a:xfrm>
          <a:off x="3606800" y="2779852"/>
          <a:ext cx="698500" cy="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160477</xdr:rowOff>
    </xdr:from>
    <xdr:to>
      <xdr:col>3</xdr:col>
      <xdr:colOff>206375</xdr:colOff>
      <xdr:row>16</xdr:row>
      <xdr:rowOff>47371</xdr:rowOff>
    </xdr:to>
    <xdr:cxnSp macro="">
      <xdr:nvCxnSpPr>
        <xdr:cNvPr id="59" name="直線コネクタ 58"/>
        <xdr:cNvCxnSpPr/>
      </xdr:nvCxnSpPr>
      <xdr:spPr bwMode="auto">
        <a:xfrm flipV="1">
          <a:off x="2908300" y="2779852"/>
          <a:ext cx="698500" cy="5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42088</xdr:rowOff>
    </xdr:from>
    <xdr:to>
      <xdr:col>5</xdr:col>
      <xdr:colOff>34925</xdr:colOff>
      <xdr:row>15</xdr:row>
      <xdr:rowOff>143688</xdr:rowOff>
    </xdr:to>
    <xdr:sp macro="" textlink="">
      <xdr:nvSpPr>
        <xdr:cNvPr id="69" name="円/楕円 68"/>
        <xdr:cNvSpPr/>
      </xdr:nvSpPr>
      <xdr:spPr bwMode="auto">
        <a:xfrm>
          <a:off x="5600700" y="266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58615</xdr:rowOff>
    </xdr:from>
    <xdr:ext cx="762000" cy="259045"/>
    <xdr:sp macro="" textlink="">
      <xdr:nvSpPr>
        <xdr:cNvPr id="70" name="人口1人当たり決算額の推移該当値テキスト130"/>
        <xdr:cNvSpPr txBox="1"/>
      </xdr:nvSpPr>
      <xdr:spPr>
        <a:xfrm>
          <a:off x="5740400" y="250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126,436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91491</xdr:rowOff>
    </xdr:from>
    <xdr:to>
      <xdr:col>4</xdr:col>
      <xdr:colOff>520700</xdr:colOff>
      <xdr:row>16</xdr:row>
      <xdr:rowOff>21641</xdr:rowOff>
    </xdr:to>
    <xdr:sp macro="" textlink="">
      <xdr:nvSpPr>
        <xdr:cNvPr id="71" name="円/楕円 70"/>
        <xdr:cNvSpPr/>
      </xdr:nvSpPr>
      <xdr:spPr bwMode="auto">
        <a:xfrm>
          <a:off x="4953000" y="2710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31818</xdr:rowOff>
    </xdr:from>
    <xdr:ext cx="736600" cy="259045"/>
    <xdr:sp macro="" textlink="">
      <xdr:nvSpPr>
        <xdr:cNvPr id="72" name="テキスト ボックス 71"/>
        <xdr:cNvSpPr txBox="1"/>
      </xdr:nvSpPr>
      <xdr:spPr>
        <a:xfrm>
          <a:off x="4622800" y="247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122,546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114605</xdr:rowOff>
    </xdr:from>
    <xdr:to>
      <xdr:col>3</xdr:col>
      <xdr:colOff>955675</xdr:colOff>
      <xdr:row>16</xdr:row>
      <xdr:rowOff>44755</xdr:rowOff>
    </xdr:to>
    <xdr:sp macro="" textlink="">
      <xdr:nvSpPr>
        <xdr:cNvPr id="73" name="円/楕円 72"/>
        <xdr:cNvSpPr/>
      </xdr:nvSpPr>
      <xdr:spPr bwMode="auto">
        <a:xfrm>
          <a:off x="4254500" y="2733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54932</xdr:rowOff>
    </xdr:from>
    <xdr:ext cx="762000" cy="259045"/>
    <xdr:sp macro="" textlink="">
      <xdr:nvSpPr>
        <xdr:cNvPr id="74" name="テキスト ボックス 73"/>
        <xdr:cNvSpPr txBox="1"/>
      </xdr:nvSpPr>
      <xdr:spPr>
        <a:xfrm>
          <a:off x="3924300" y="250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120,726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109677</xdr:rowOff>
    </xdr:from>
    <xdr:to>
      <xdr:col>3</xdr:col>
      <xdr:colOff>257175</xdr:colOff>
      <xdr:row>16</xdr:row>
      <xdr:rowOff>39827</xdr:rowOff>
    </xdr:to>
    <xdr:sp macro="" textlink="">
      <xdr:nvSpPr>
        <xdr:cNvPr id="75" name="円/楕円 74"/>
        <xdr:cNvSpPr/>
      </xdr:nvSpPr>
      <xdr:spPr bwMode="auto">
        <a:xfrm>
          <a:off x="3556000" y="272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50004</xdr:rowOff>
    </xdr:from>
    <xdr:ext cx="762000" cy="259045"/>
    <xdr:sp macro="" textlink="">
      <xdr:nvSpPr>
        <xdr:cNvPr id="76" name="テキスト ボックス 75"/>
        <xdr:cNvSpPr txBox="1"/>
      </xdr:nvSpPr>
      <xdr:spPr>
        <a:xfrm>
          <a:off x="3225800" y="24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121,114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168021</xdr:rowOff>
    </xdr:from>
    <xdr:to>
      <xdr:col>2</xdr:col>
      <xdr:colOff>692150</xdr:colOff>
      <xdr:row>16</xdr:row>
      <xdr:rowOff>98171</xdr:rowOff>
    </xdr:to>
    <xdr:sp macro="" textlink="">
      <xdr:nvSpPr>
        <xdr:cNvPr id="77" name="円/楕円 76"/>
        <xdr:cNvSpPr/>
      </xdr:nvSpPr>
      <xdr:spPr bwMode="auto">
        <a:xfrm>
          <a:off x="2857500" y="2787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108348</xdr:rowOff>
    </xdr:from>
    <xdr:ext cx="762000" cy="259045"/>
    <xdr:sp macro="" textlink="">
      <xdr:nvSpPr>
        <xdr:cNvPr id="78" name="テキスト ボックス 77"/>
        <xdr:cNvSpPr txBox="1"/>
      </xdr:nvSpPr>
      <xdr:spPr>
        <a:xfrm>
          <a:off x="25273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258647</xdr:rowOff>
    </xdr:from>
    <xdr:to>
      <xdr:col>4</xdr:col>
      <xdr:colOff>1117600</xdr:colOff>
      <xdr:row>37</xdr:row>
      <xdr:rowOff>277320</xdr:rowOff>
    </xdr:to>
    <xdr:cxnSp macro="">
      <xdr:nvCxnSpPr>
        <xdr:cNvPr id="112" name="直線コネクタ 111"/>
        <xdr:cNvCxnSpPr/>
      </xdr:nvCxnSpPr>
      <xdr:spPr bwMode="auto">
        <a:xfrm>
          <a:off x="5003800" y="7383347"/>
          <a:ext cx="647700" cy="1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262097</xdr:rowOff>
    </xdr:from>
    <xdr:ext cx="762000" cy="259045"/>
    <xdr:sp macro="" textlink="">
      <xdr:nvSpPr>
        <xdr:cNvPr id="113" name="人口1人当たり決算額の推移平均値テキスト445"/>
        <xdr:cNvSpPr txBox="1"/>
      </xdr:nvSpPr>
      <xdr:spPr>
        <a:xfrm>
          <a:off x="5740400" y="73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247975</xdr:rowOff>
    </xdr:from>
    <xdr:to>
      <xdr:col>4</xdr:col>
      <xdr:colOff>469900</xdr:colOff>
      <xdr:row>37</xdr:row>
      <xdr:rowOff>258647</xdr:rowOff>
    </xdr:to>
    <xdr:cxnSp macro="">
      <xdr:nvCxnSpPr>
        <xdr:cNvPr id="115" name="直線コネクタ 114"/>
        <xdr:cNvCxnSpPr/>
      </xdr:nvCxnSpPr>
      <xdr:spPr bwMode="auto">
        <a:xfrm>
          <a:off x="4305300" y="7372675"/>
          <a:ext cx="698500" cy="1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242862</xdr:rowOff>
    </xdr:from>
    <xdr:to>
      <xdr:col>3</xdr:col>
      <xdr:colOff>904875</xdr:colOff>
      <xdr:row>37</xdr:row>
      <xdr:rowOff>247975</xdr:rowOff>
    </xdr:to>
    <xdr:cxnSp macro="">
      <xdr:nvCxnSpPr>
        <xdr:cNvPr id="118" name="直線コネクタ 117"/>
        <xdr:cNvCxnSpPr/>
      </xdr:nvCxnSpPr>
      <xdr:spPr bwMode="auto">
        <a:xfrm>
          <a:off x="3606800" y="7367562"/>
          <a:ext cx="698500" cy="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228560</xdr:rowOff>
    </xdr:from>
    <xdr:to>
      <xdr:col>3</xdr:col>
      <xdr:colOff>206375</xdr:colOff>
      <xdr:row>37</xdr:row>
      <xdr:rowOff>242862</xdr:rowOff>
    </xdr:to>
    <xdr:cxnSp macro="">
      <xdr:nvCxnSpPr>
        <xdr:cNvPr id="121" name="直線コネクタ 120"/>
        <xdr:cNvCxnSpPr/>
      </xdr:nvCxnSpPr>
      <xdr:spPr bwMode="auto">
        <a:xfrm>
          <a:off x="2908300" y="7353260"/>
          <a:ext cx="698500" cy="1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226520</xdr:rowOff>
    </xdr:from>
    <xdr:to>
      <xdr:col>5</xdr:col>
      <xdr:colOff>34925</xdr:colOff>
      <xdr:row>37</xdr:row>
      <xdr:rowOff>328120</xdr:rowOff>
    </xdr:to>
    <xdr:sp macro="" textlink="">
      <xdr:nvSpPr>
        <xdr:cNvPr id="131" name="円/楕円 130"/>
        <xdr:cNvSpPr/>
      </xdr:nvSpPr>
      <xdr:spPr bwMode="auto">
        <a:xfrm>
          <a:off x="5600700" y="735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71597</xdr:rowOff>
    </xdr:from>
    <xdr:ext cx="762000" cy="259045"/>
    <xdr:sp macro="" textlink="">
      <xdr:nvSpPr>
        <xdr:cNvPr id="132" name="人口1人当たり決算額の推移該当値テキスト445"/>
        <xdr:cNvSpPr txBox="1"/>
      </xdr:nvSpPr>
      <xdr:spPr>
        <a:xfrm>
          <a:off x="5740400" y="71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207847</xdr:rowOff>
    </xdr:from>
    <xdr:to>
      <xdr:col>4</xdr:col>
      <xdr:colOff>520700</xdr:colOff>
      <xdr:row>37</xdr:row>
      <xdr:rowOff>309447</xdr:rowOff>
    </xdr:to>
    <xdr:sp macro="" textlink="">
      <xdr:nvSpPr>
        <xdr:cNvPr id="133" name="円/楕円 132"/>
        <xdr:cNvSpPr/>
      </xdr:nvSpPr>
      <xdr:spPr bwMode="auto">
        <a:xfrm>
          <a:off x="4953000" y="733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148174</xdr:rowOff>
    </xdr:from>
    <xdr:ext cx="736600" cy="259045"/>
    <xdr:sp macro="" textlink="">
      <xdr:nvSpPr>
        <xdr:cNvPr id="134" name="テキスト ボックス 133"/>
        <xdr:cNvSpPr txBox="1"/>
      </xdr:nvSpPr>
      <xdr:spPr>
        <a:xfrm>
          <a:off x="4622800" y="710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197175</xdr:rowOff>
    </xdr:from>
    <xdr:to>
      <xdr:col>3</xdr:col>
      <xdr:colOff>955675</xdr:colOff>
      <xdr:row>37</xdr:row>
      <xdr:rowOff>298775</xdr:rowOff>
    </xdr:to>
    <xdr:sp macro="" textlink="">
      <xdr:nvSpPr>
        <xdr:cNvPr id="135" name="円/楕円 134"/>
        <xdr:cNvSpPr/>
      </xdr:nvSpPr>
      <xdr:spPr bwMode="auto">
        <a:xfrm>
          <a:off x="4254500" y="732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137502</xdr:rowOff>
    </xdr:from>
    <xdr:ext cx="762000" cy="259045"/>
    <xdr:sp macro="" textlink="">
      <xdr:nvSpPr>
        <xdr:cNvPr id="136" name="テキスト ボックス 135"/>
        <xdr:cNvSpPr txBox="1"/>
      </xdr:nvSpPr>
      <xdr:spPr>
        <a:xfrm>
          <a:off x="3924300" y="709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48,248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192062</xdr:rowOff>
    </xdr:from>
    <xdr:to>
      <xdr:col>3</xdr:col>
      <xdr:colOff>257175</xdr:colOff>
      <xdr:row>37</xdr:row>
      <xdr:rowOff>293662</xdr:rowOff>
    </xdr:to>
    <xdr:sp macro="" textlink="">
      <xdr:nvSpPr>
        <xdr:cNvPr id="137" name="円/楕円 136"/>
        <xdr:cNvSpPr/>
      </xdr:nvSpPr>
      <xdr:spPr bwMode="auto">
        <a:xfrm>
          <a:off x="3556000" y="731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132389</xdr:rowOff>
    </xdr:from>
    <xdr:ext cx="762000" cy="259045"/>
    <xdr:sp macro="" textlink="">
      <xdr:nvSpPr>
        <xdr:cNvPr id="138" name="テキスト ボックス 137"/>
        <xdr:cNvSpPr txBox="1"/>
      </xdr:nvSpPr>
      <xdr:spPr>
        <a:xfrm>
          <a:off x="3225800" y="708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49,590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177760</xdr:rowOff>
    </xdr:from>
    <xdr:to>
      <xdr:col>2</xdr:col>
      <xdr:colOff>692150</xdr:colOff>
      <xdr:row>37</xdr:row>
      <xdr:rowOff>279360</xdr:rowOff>
    </xdr:to>
    <xdr:sp macro="" textlink="">
      <xdr:nvSpPr>
        <xdr:cNvPr id="139" name="円/楕円 138"/>
        <xdr:cNvSpPr/>
      </xdr:nvSpPr>
      <xdr:spPr bwMode="auto">
        <a:xfrm>
          <a:off x="2857500" y="7302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118087</xdr:rowOff>
    </xdr:from>
    <xdr:ext cx="762000" cy="259045"/>
    <xdr:sp macro="" textlink="">
      <xdr:nvSpPr>
        <xdr:cNvPr id="140" name="テキスト ボックス 139"/>
        <xdr:cNvSpPr txBox="1"/>
      </xdr:nvSpPr>
      <xdr:spPr>
        <a:xfrm>
          <a:off x="2527300" y="707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歳出面で</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扶助費や</a:t>
          </a:r>
          <a:r>
            <a:rPr lang="ja-JP" altLang="en-US" sz="1100" b="0" i="0">
              <a:solidFill>
                <a:schemeClr val="dk1"/>
              </a:solidFill>
              <a:effectLst/>
              <a:latin typeface="+mn-lt"/>
              <a:ea typeface="+mn-ea"/>
              <a:cs typeface="+mn-cs"/>
            </a:rPr>
            <a:t>人件費等</a:t>
          </a:r>
          <a:r>
            <a:rPr lang="ja-JP" altLang="ja-JP" sz="1100" b="0" i="0">
              <a:solidFill>
                <a:schemeClr val="dk1"/>
              </a:solidFill>
              <a:effectLst/>
              <a:latin typeface="+mn-lt"/>
              <a:ea typeface="+mn-ea"/>
              <a:cs typeface="+mn-cs"/>
            </a:rPr>
            <a:t>の増により歳出総額が増加</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歳入面で</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地方税</a:t>
          </a:r>
          <a:r>
            <a:rPr lang="ja-JP" altLang="en-US" sz="1100" b="0" i="0">
              <a:solidFill>
                <a:schemeClr val="dk1"/>
              </a:solidFill>
              <a:effectLst/>
              <a:latin typeface="+mn-lt"/>
              <a:ea typeface="+mn-ea"/>
              <a:cs typeface="+mn-cs"/>
            </a:rPr>
            <a:t>は</a:t>
          </a:r>
          <a:r>
            <a:rPr lang="ja-JP" altLang="ja-JP" sz="1100" b="0" i="0">
              <a:solidFill>
                <a:schemeClr val="dk1"/>
              </a:solidFill>
              <a:effectLst/>
              <a:latin typeface="+mn-lt"/>
              <a:ea typeface="+mn-ea"/>
              <a:cs typeface="+mn-cs"/>
            </a:rPr>
            <a:t>増</a:t>
          </a:r>
          <a:r>
            <a:rPr lang="ja-JP" altLang="en-US" sz="1100" b="0" i="0">
              <a:solidFill>
                <a:schemeClr val="dk1"/>
              </a:solidFill>
              <a:effectLst/>
              <a:latin typeface="+mn-lt"/>
              <a:ea typeface="+mn-ea"/>
              <a:cs typeface="+mn-cs"/>
            </a:rPr>
            <a:t>しているものの、繰入金の減</a:t>
          </a:r>
          <a:r>
            <a:rPr lang="ja-JP" altLang="ja-JP" sz="1100" b="0" i="0">
              <a:solidFill>
                <a:schemeClr val="dk1"/>
              </a:solidFill>
              <a:effectLst/>
              <a:latin typeface="+mn-lt"/>
              <a:ea typeface="+mn-ea"/>
              <a:cs typeface="+mn-cs"/>
            </a:rPr>
            <a:t>により実質収支が約</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億５千万余りとなった。前年度比約１億円の</a:t>
          </a:r>
          <a:r>
            <a:rPr lang="ja-JP" altLang="en-US" sz="1100" b="0" i="0">
              <a:solidFill>
                <a:schemeClr val="dk1"/>
              </a:solidFill>
              <a:effectLst/>
              <a:latin typeface="+mn-lt"/>
              <a:ea typeface="+mn-ea"/>
              <a:cs typeface="+mn-cs"/>
            </a:rPr>
            <a:t>減</a:t>
          </a:r>
          <a:r>
            <a:rPr lang="ja-JP" altLang="ja-JP" sz="1100" b="0" i="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今後、合併算定替による普通交付税の削減や新不燃物処分場整備や、小・中学校体育館非構造部材落下防止対策事業など多額の支出を伴う事業の進捗により、実質収支の額は減少することが予測される。そのため、各基金の活用を図るとともに、事業の選択と集中をより徹底し、経費の削減を図りながら安定した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年度において、赤字決算となっている会計は住宅新築資金等貸付事業特別会計のみとなっている。しかしながら、平成２</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年度からの推移が示すように病院事業会計及び水道事業会計</a:t>
          </a:r>
          <a:r>
            <a:rPr lang="ja-JP" altLang="en-US" sz="1100" b="0" i="0">
              <a:solidFill>
                <a:schemeClr val="dk1"/>
              </a:solidFill>
              <a:effectLst/>
              <a:latin typeface="+mn-lt"/>
              <a:ea typeface="+mn-ea"/>
              <a:cs typeface="+mn-cs"/>
            </a:rPr>
            <a:t>（平成２６年度は増加）</a:t>
          </a:r>
          <a:r>
            <a:rPr lang="ja-JP" altLang="ja-JP" sz="1100" b="0" i="0">
              <a:solidFill>
                <a:schemeClr val="dk1"/>
              </a:solidFill>
              <a:effectLst/>
              <a:latin typeface="+mn-lt"/>
              <a:ea typeface="+mn-ea"/>
              <a:cs typeface="+mn-cs"/>
            </a:rPr>
            <a:t>の公営企業会計における黒字額が年々減少してきている。</a:t>
          </a:r>
          <a:endParaRPr lang="ja-JP" altLang="ja-JP" sz="1400">
            <a:effectLst/>
          </a:endParaRPr>
        </a:p>
        <a:p>
          <a:pPr rtl="0"/>
          <a:r>
            <a:rPr lang="ja-JP" altLang="ja-JP" sz="1100" b="0" i="0">
              <a:solidFill>
                <a:schemeClr val="dk1"/>
              </a:solidFill>
              <a:effectLst/>
              <a:latin typeface="+mn-lt"/>
              <a:ea typeface="+mn-ea"/>
              <a:cs typeface="+mn-cs"/>
            </a:rPr>
            <a:t>　特に病院事業会計においては、大田市立病院の整形外科医の不在による診療報酬等の減少が、病院経営に直接的に影響を与えており、単年度における収支は赤字が続いている。しかしながら、平成２３年１０月より開設した島根大学医学部による総合医療学講座等により、徐々にではあるが収支が改善されつつある。</a:t>
          </a:r>
          <a:endParaRPr lang="ja-JP" altLang="ja-JP" sz="1400">
            <a:effectLst/>
          </a:endParaRPr>
        </a:p>
        <a:p>
          <a:r>
            <a:rPr lang="ja-JP" altLang="ja-JP" sz="1100" b="0" i="0">
              <a:solidFill>
                <a:schemeClr val="dk1"/>
              </a:solidFill>
              <a:effectLst/>
              <a:latin typeface="+mn-lt"/>
              <a:ea typeface="+mn-ea"/>
              <a:cs typeface="+mn-cs"/>
            </a:rPr>
            <a:t>　また、水道事業会計においては、老朽管の更新や簡易水道の統合を控えており、黒字額の減少が予測されることから、一層の経営改善に努める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公債費負担適正化計画に基づく地方債発行の抑制と繰上償還の実施により、平成２３年度までは年次的に元利償還金は減少してきた。しかしながら平成２４年度から平成２０年度分借入及び、平成２５年度から平成２１年度分借入の過疎対策債の元金返済が本格化し償還金が増となっている。今後も過疎対策債、合併特例債、下水道や病院事業等公営企業債について、元金償還の本格化による元利償還金の増加が見込まれるため、比率の上昇が予測される。また、合併算定替終了による普通交付税の削減が見込まれることから、分母数値が減少することにより更なる比率の上昇も予測されるため、引き続き公債費負担適正化計画に基づき、地方債発行の抑制と繰上償還を実施し適正な管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公債費負担適正化計画に基づく地方債発行の抑制と繰上償還の実施により平成２３年度までは年次的に元利償還金は減少傾向にあったが、平成２４年度市民会館耐震改修事業、平成２５年度</a:t>
          </a:r>
          <a:r>
            <a:rPr lang="ja-JP" altLang="en-US" sz="1100" b="0" i="0">
              <a:solidFill>
                <a:schemeClr val="dk1"/>
              </a:solidFill>
              <a:effectLst/>
              <a:latin typeface="+mn-lt"/>
              <a:ea typeface="+mn-ea"/>
              <a:cs typeface="+mn-cs"/>
            </a:rPr>
            <a:t>・平成２６年度</a:t>
          </a:r>
          <a:r>
            <a:rPr lang="ja-JP" altLang="ja-JP" sz="1100" b="0" i="0">
              <a:solidFill>
                <a:schemeClr val="dk1"/>
              </a:solidFill>
              <a:effectLst/>
              <a:latin typeface="+mn-lt"/>
              <a:ea typeface="+mn-ea"/>
              <a:cs typeface="+mn-cs"/>
            </a:rPr>
            <a:t>消防拠点施設整備事業等大規模建設事業の実施に伴う地方債の発行により増加している。</a:t>
          </a:r>
          <a:endParaRPr lang="ja-JP" altLang="ja-JP" sz="1400">
            <a:effectLst/>
          </a:endParaRPr>
        </a:p>
        <a:p>
          <a:pPr rtl="0"/>
          <a:r>
            <a:rPr lang="ja-JP" altLang="ja-JP" sz="1100" b="0" i="0">
              <a:solidFill>
                <a:schemeClr val="dk1"/>
              </a:solidFill>
              <a:effectLst/>
              <a:latin typeface="+mn-lt"/>
              <a:ea typeface="+mn-ea"/>
              <a:cs typeface="+mn-cs"/>
            </a:rPr>
            <a:t>　今後も、過疎対策債、合併特例債をはじめ、下水道や病院事業等公営企業債について、元金償還の本格化による元利償還金の増加が見込まれるため、比率の上昇が予測される。また、合併算定替終了による普通交付税の削減が見込まれることから、分母数値が減少することにより更なる比率の上昇も予測されるため、引き続き公債費負担適正化計画に基づき、地方債発行の抑制と繰上償還を実施し適正な管理に努めるとともに、減債基金への積み立てを行うなど充当可能財源を増加させることにより比率の改善を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25955177</v>
      </c>
      <c r="BO4" s="349"/>
      <c r="BP4" s="349"/>
      <c r="BQ4" s="349"/>
      <c r="BR4" s="349"/>
      <c r="BS4" s="349"/>
      <c r="BT4" s="349"/>
      <c r="BU4" s="350"/>
      <c r="BV4" s="348">
        <v>26118406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25459064</v>
      </c>
      <c r="BO5" s="386"/>
      <c r="BP5" s="386"/>
      <c r="BQ5" s="386"/>
      <c r="BR5" s="386"/>
      <c r="BS5" s="386"/>
      <c r="BT5" s="386"/>
      <c r="BU5" s="387"/>
      <c r="BV5" s="385">
        <v>25389262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v>
      </c>
      <c r="CU5" s="383"/>
      <c r="CV5" s="383"/>
      <c r="CW5" s="383"/>
      <c r="CX5" s="383"/>
      <c r="CY5" s="383"/>
      <c r="CZ5" s="383"/>
      <c r="DA5" s="384"/>
      <c r="DB5" s="382">
        <v>91.7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496113</v>
      </c>
      <c r="BO6" s="386"/>
      <c r="BP6" s="386"/>
      <c r="BQ6" s="386"/>
      <c r="BR6" s="386"/>
      <c r="BS6" s="386"/>
      <c r="BT6" s="386"/>
      <c r="BU6" s="387"/>
      <c r="BV6" s="385">
        <v>729144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98.4</v>
      </c>
      <c r="CU6" s="423"/>
      <c r="CV6" s="423"/>
      <c r="CW6" s="423"/>
      <c r="CX6" s="423"/>
      <c r="CY6" s="423"/>
      <c r="CZ6" s="423"/>
      <c r="DA6" s="424"/>
      <c r="DB6" s="422">
        <v>97.3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242006</v>
      </c>
      <c r="BO7" s="386"/>
      <c r="BP7" s="386"/>
      <c r="BQ7" s="386"/>
      <c r="BR7" s="386"/>
      <c r="BS7" s="386"/>
      <c r="BT7" s="386"/>
      <c r="BU7" s="387"/>
      <c r="BV7" s="385">
        <v>375652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14136805</v>
      </c>
      <c r="CU7" s="386"/>
      <c r="CV7" s="386"/>
      <c r="CW7" s="386"/>
      <c r="CX7" s="386"/>
      <c r="CY7" s="386"/>
      <c r="CZ7" s="386"/>
      <c r="DA7" s="387"/>
      <c r="DB7" s="385">
        <v>14051489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254107</v>
      </c>
      <c r="BO8" s="386"/>
      <c r="BP8" s="386"/>
      <c r="BQ8" s="386"/>
      <c r="BR8" s="386"/>
      <c r="BS8" s="386"/>
      <c r="BT8" s="386"/>
      <c r="BU8" s="387"/>
      <c r="BV8" s="385">
        <v>353492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37996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-99385</v>
      </c>
      <c r="BO9" s="386"/>
      <c r="BP9" s="386"/>
      <c r="BQ9" s="386"/>
      <c r="BR9" s="386"/>
      <c r="BS9" s="386"/>
      <c r="BT9" s="386"/>
      <c r="BU9" s="387"/>
      <c r="BV9" s="385">
        <v>132112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23.1</v>
      </c>
      <c r="CU9" s="383"/>
      <c r="CV9" s="383"/>
      <c r="CW9" s="383"/>
      <c r="CX9" s="383"/>
      <c r="CY9" s="383"/>
      <c r="CZ9" s="383"/>
      <c r="DA9" s="384"/>
      <c r="DB9" s="382">
        <v>22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40703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22072</v>
      </c>
      <c r="BO10" s="386"/>
      <c r="BP10" s="386"/>
      <c r="BQ10" s="386"/>
      <c r="BR10" s="386"/>
      <c r="BS10" s="386"/>
      <c r="BT10" s="386"/>
      <c r="BU10" s="387"/>
      <c r="BV10" s="385">
        <v>16620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37257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300000</v>
      </c>
      <c r="BO12" s="386"/>
      <c r="BP12" s="386"/>
      <c r="BQ12" s="386"/>
      <c r="BR12" s="386"/>
      <c r="BS12" s="386"/>
      <c r="BT12" s="386"/>
      <c r="BU12" s="387"/>
      <c r="BV12" s="385">
        <v>524033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36944</v>
      </c>
      <c r="S13" s="467"/>
      <c r="T13" s="467"/>
      <c r="U13" s="467"/>
      <c r="V13" s="468"/>
      <c r="W13" s="401" t="s">
        <v>124</v>
      </c>
      <c r="X13" s="402"/>
      <c r="Y13" s="402"/>
      <c r="Z13" s="402"/>
      <c r="AA13" s="402"/>
      <c r="AB13" s="392"/>
      <c r="AC13" s="436">
        <v>1985</v>
      </c>
      <c r="AD13" s="437"/>
      <c r="AE13" s="437"/>
      <c r="AF13" s="437"/>
      <c r="AG13" s="476"/>
      <c r="AH13" s="436">
        <v>2468</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-377313</v>
      </c>
      <c r="BO13" s="386"/>
      <c r="BP13" s="386"/>
      <c r="BQ13" s="386"/>
      <c r="BR13" s="386"/>
      <c r="BS13" s="386"/>
      <c r="BT13" s="386"/>
      <c r="BU13" s="387"/>
      <c r="BV13" s="385">
        <v>-375301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15.1</v>
      </c>
      <c r="CU13" s="383"/>
      <c r="CV13" s="383"/>
      <c r="CW13" s="383"/>
      <c r="CX13" s="383"/>
      <c r="CY13" s="383"/>
      <c r="CZ13" s="383"/>
      <c r="DA13" s="384"/>
      <c r="DB13" s="382">
        <v>16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37707</v>
      </c>
      <c r="S14" s="467"/>
      <c r="T14" s="467"/>
      <c r="U14" s="467"/>
      <c r="V14" s="468"/>
      <c r="W14" s="375"/>
      <c r="X14" s="376"/>
      <c r="Y14" s="376"/>
      <c r="Z14" s="376"/>
      <c r="AA14" s="376"/>
      <c r="AB14" s="365"/>
      <c r="AC14" s="469">
        <v>11.1</v>
      </c>
      <c r="AD14" s="470"/>
      <c r="AE14" s="470"/>
      <c r="AF14" s="470"/>
      <c r="AG14" s="471"/>
      <c r="AH14" s="469">
        <v>12.6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85.5</v>
      </c>
      <c r="CU14" s="481"/>
      <c r="CV14" s="481"/>
      <c r="CW14" s="481"/>
      <c r="CX14" s="481"/>
      <c r="CY14" s="481"/>
      <c r="CZ14" s="481"/>
      <c r="DA14" s="482"/>
      <c r="DB14" s="480">
        <v>91.7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37421</v>
      </c>
      <c r="S15" s="467"/>
      <c r="T15" s="467"/>
      <c r="U15" s="467"/>
      <c r="V15" s="468"/>
      <c r="W15" s="401" t="s">
        <v>130</v>
      </c>
      <c r="X15" s="402"/>
      <c r="Y15" s="402"/>
      <c r="Z15" s="402"/>
      <c r="AA15" s="402"/>
      <c r="AB15" s="392"/>
      <c r="AC15" s="436">
        <v>4765</v>
      </c>
      <c r="AD15" s="437"/>
      <c r="AE15" s="437"/>
      <c r="AF15" s="437"/>
      <c r="AG15" s="476"/>
      <c r="AH15" s="436">
        <v>5309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3161164</v>
      </c>
      <c r="BO15" s="349"/>
      <c r="BP15" s="349"/>
      <c r="BQ15" s="349"/>
      <c r="BR15" s="349"/>
      <c r="BS15" s="349"/>
      <c r="BT15" s="349"/>
      <c r="BU15" s="350"/>
      <c r="BV15" s="348">
        <v>3089790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26.6</v>
      </c>
      <c r="AD16" s="470"/>
      <c r="AE16" s="470"/>
      <c r="AF16" s="470"/>
      <c r="AG16" s="471"/>
      <c r="AH16" s="469">
        <v>27.1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11413346</v>
      </c>
      <c r="BO16" s="386"/>
      <c r="BP16" s="386"/>
      <c r="BQ16" s="386"/>
      <c r="BR16" s="386"/>
      <c r="BS16" s="386"/>
      <c r="BT16" s="386"/>
      <c r="BU16" s="387"/>
      <c r="BV16" s="385">
        <v>11180097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11130</v>
      </c>
      <c r="AD17" s="437"/>
      <c r="AE17" s="437"/>
      <c r="AF17" s="437"/>
      <c r="AG17" s="476"/>
      <c r="AH17" s="436">
        <v>11804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4008269</v>
      </c>
      <c r="BO17" s="386"/>
      <c r="BP17" s="386"/>
      <c r="BQ17" s="386"/>
      <c r="BR17" s="386"/>
      <c r="BS17" s="386"/>
      <c r="BT17" s="386"/>
      <c r="BU17" s="387"/>
      <c r="BV17" s="385">
        <v>3935473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435.71</v>
      </c>
      <c r="M18" s="498"/>
      <c r="N18" s="498"/>
      <c r="O18" s="498"/>
      <c r="P18" s="498"/>
      <c r="Q18" s="498"/>
      <c r="R18" s="499"/>
      <c r="S18" s="499"/>
      <c r="T18" s="499"/>
      <c r="U18" s="499"/>
      <c r="V18" s="500"/>
      <c r="W18" s="403"/>
      <c r="X18" s="404"/>
      <c r="Y18" s="404"/>
      <c r="Z18" s="404"/>
      <c r="AA18" s="404"/>
      <c r="AB18" s="395"/>
      <c r="AC18" s="501">
        <v>62.2</v>
      </c>
      <c r="AD18" s="502"/>
      <c r="AE18" s="502"/>
      <c r="AF18" s="502"/>
      <c r="AG18" s="503"/>
      <c r="AH18" s="501">
        <v>60.2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13461406</v>
      </c>
      <c r="BO18" s="386"/>
      <c r="BP18" s="386"/>
      <c r="BQ18" s="386"/>
      <c r="BR18" s="386"/>
      <c r="BS18" s="386"/>
      <c r="BT18" s="386"/>
      <c r="BU18" s="387"/>
      <c r="BV18" s="385">
        <v>13190491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16738244</v>
      </c>
      <c r="BO19" s="386"/>
      <c r="BP19" s="386"/>
      <c r="BQ19" s="386"/>
      <c r="BR19" s="386"/>
      <c r="BS19" s="386"/>
      <c r="BT19" s="386"/>
      <c r="BU19" s="387"/>
      <c r="BV19" s="385">
        <v>17515174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14312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34023094</v>
      </c>
      <c r="BO23" s="386"/>
      <c r="BP23" s="386"/>
      <c r="BQ23" s="386"/>
      <c r="BR23" s="386"/>
      <c r="BS23" s="386"/>
      <c r="BT23" s="386"/>
      <c r="BU23" s="387"/>
      <c r="BV23" s="385">
        <v>33281345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7800</v>
      </c>
      <c r="R24" s="437"/>
      <c r="S24" s="437"/>
      <c r="T24" s="437"/>
      <c r="U24" s="437"/>
      <c r="V24" s="476"/>
      <c r="W24" s="531"/>
      <c r="X24" s="519"/>
      <c r="Y24" s="520"/>
      <c r="Z24" s="435" t="s">
        <v>154</v>
      </c>
      <c r="AA24" s="415"/>
      <c r="AB24" s="415"/>
      <c r="AC24" s="415"/>
      <c r="AD24" s="415"/>
      <c r="AE24" s="415"/>
      <c r="AF24" s="415"/>
      <c r="AG24" s="416"/>
      <c r="AH24" s="436">
        <v>428</v>
      </c>
      <c r="AI24" s="437"/>
      <c r="AJ24" s="437"/>
      <c r="AK24" s="437"/>
      <c r="AL24" s="476"/>
      <c r="AM24" s="436">
        <v>1394852</v>
      </c>
      <c r="AN24" s="437"/>
      <c r="AO24" s="437"/>
      <c r="AP24" s="437"/>
      <c r="AQ24" s="437"/>
      <c r="AR24" s="476"/>
      <c r="AS24" s="436">
        <v>3259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27174631</v>
      </c>
      <c r="BO24" s="386"/>
      <c r="BP24" s="386"/>
      <c r="BQ24" s="386"/>
      <c r="BR24" s="386"/>
      <c r="BS24" s="386"/>
      <c r="BT24" s="386"/>
      <c r="BU24" s="387"/>
      <c r="BV24" s="385">
        <v>27154865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6600</v>
      </c>
      <c r="R25" s="437"/>
      <c r="S25" s="437"/>
      <c r="T25" s="437"/>
      <c r="U25" s="437"/>
      <c r="V25" s="476"/>
      <c r="W25" s="531"/>
      <c r="X25" s="519"/>
      <c r="Y25" s="520"/>
      <c r="Z25" s="435" t="s">
        <v>157</v>
      </c>
      <c r="AA25" s="415"/>
      <c r="AB25" s="415"/>
      <c r="AC25" s="415"/>
      <c r="AD25" s="415"/>
      <c r="AE25" s="415"/>
      <c r="AF25" s="415"/>
      <c r="AG25" s="416"/>
      <c r="AH25" s="436">
        <v>84</v>
      </c>
      <c r="AI25" s="437"/>
      <c r="AJ25" s="437"/>
      <c r="AK25" s="437"/>
      <c r="AL25" s="476"/>
      <c r="AM25" s="436">
        <v>229824</v>
      </c>
      <c r="AN25" s="437"/>
      <c r="AO25" s="437"/>
      <c r="AP25" s="437"/>
      <c r="AQ25" s="437"/>
      <c r="AR25" s="476"/>
      <c r="AS25" s="436">
        <v>2736</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2712720</v>
      </c>
      <c r="BO25" s="349"/>
      <c r="BP25" s="349"/>
      <c r="BQ25" s="349"/>
      <c r="BR25" s="349"/>
      <c r="BS25" s="349"/>
      <c r="BT25" s="349"/>
      <c r="BU25" s="350"/>
      <c r="BV25" s="348">
        <v>2929457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5500</v>
      </c>
      <c r="R26" s="437"/>
      <c r="S26" s="437"/>
      <c r="T26" s="437"/>
      <c r="U26" s="437"/>
      <c r="V26" s="476"/>
      <c r="W26" s="531"/>
      <c r="X26" s="519"/>
      <c r="Y26" s="520"/>
      <c r="Z26" s="435" t="s">
        <v>160</v>
      </c>
      <c r="AA26" s="541"/>
      <c r="AB26" s="541"/>
      <c r="AC26" s="541"/>
      <c r="AD26" s="541"/>
      <c r="AE26" s="541"/>
      <c r="AF26" s="541"/>
      <c r="AG26" s="542"/>
      <c r="AH26" s="436">
        <v>11</v>
      </c>
      <c r="AI26" s="437"/>
      <c r="AJ26" s="437"/>
      <c r="AK26" s="437"/>
      <c r="AL26" s="476"/>
      <c r="AM26" s="436">
        <v>34573</v>
      </c>
      <c r="AN26" s="437"/>
      <c r="AO26" s="437"/>
      <c r="AP26" s="437"/>
      <c r="AQ26" s="437"/>
      <c r="AR26" s="476"/>
      <c r="AS26" s="436">
        <v>3143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3900</v>
      </c>
      <c r="R27" s="437"/>
      <c r="S27" s="437"/>
      <c r="T27" s="437"/>
      <c r="U27" s="437"/>
      <c r="V27" s="476"/>
      <c r="W27" s="531"/>
      <c r="X27" s="519"/>
      <c r="Y27" s="520"/>
      <c r="Z27" s="435" t="s">
        <v>163</v>
      </c>
      <c r="AA27" s="415"/>
      <c r="AB27" s="415"/>
      <c r="AC27" s="415"/>
      <c r="AD27" s="415"/>
      <c r="AE27" s="415"/>
      <c r="AF27" s="415"/>
      <c r="AG27" s="416"/>
      <c r="AH27" s="436">
        <v>10</v>
      </c>
      <c r="AI27" s="437"/>
      <c r="AJ27" s="437"/>
      <c r="AK27" s="437"/>
      <c r="AL27" s="476"/>
      <c r="AM27" s="436">
        <v>37988</v>
      </c>
      <c r="AN27" s="437"/>
      <c r="AO27" s="437"/>
      <c r="AP27" s="437"/>
      <c r="AQ27" s="437"/>
      <c r="AR27" s="476"/>
      <c r="AS27" s="436">
        <v>3799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1273633</v>
      </c>
      <c r="BO27" s="555"/>
      <c r="BP27" s="555"/>
      <c r="BQ27" s="555"/>
      <c r="BR27" s="555"/>
      <c r="BS27" s="555"/>
      <c r="BT27" s="555"/>
      <c r="BU27" s="556"/>
      <c r="BV27" s="554">
        <v>1268628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3300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2104792</v>
      </c>
      <c r="BO28" s="349"/>
      <c r="BP28" s="349"/>
      <c r="BQ28" s="349"/>
      <c r="BR28" s="349"/>
      <c r="BS28" s="349"/>
      <c r="BT28" s="349"/>
      <c r="BU28" s="350"/>
      <c r="BV28" s="348">
        <v>2382720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3100</v>
      </c>
      <c r="R29" s="437"/>
      <c r="S29" s="437"/>
      <c r="T29" s="437"/>
      <c r="U29" s="437"/>
      <c r="V29" s="476"/>
      <c r="W29" s="532"/>
      <c r="X29" s="533"/>
      <c r="Y29" s="534"/>
      <c r="Z29" s="435" t="s">
        <v>170</v>
      </c>
      <c r="AA29" s="415"/>
      <c r="AB29" s="415"/>
      <c r="AC29" s="415"/>
      <c r="AD29" s="415"/>
      <c r="AE29" s="415"/>
      <c r="AF29" s="415"/>
      <c r="AG29" s="416"/>
      <c r="AH29" s="436">
        <v>438</v>
      </c>
      <c r="AI29" s="437"/>
      <c r="AJ29" s="437"/>
      <c r="AK29" s="437"/>
      <c r="AL29" s="476"/>
      <c r="AM29" s="436">
        <v>1432840</v>
      </c>
      <c r="AN29" s="437"/>
      <c r="AO29" s="437"/>
      <c r="AP29" s="437"/>
      <c r="AQ29" s="437"/>
      <c r="AR29" s="476"/>
      <c r="AS29" s="436">
        <v>3271</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3071353</v>
      </c>
      <c r="BO29" s="386"/>
      <c r="BP29" s="386"/>
      <c r="BQ29" s="386"/>
      <c r="BR29" s="386"/>
      <c r="BS29" s="386"/>
      <c r="BT29" s="386"/>
      <c r="BU29" s="387"/>
      <c r="BV29" s="385">
        <v>2686315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3056930</v>
      </c>
      <c r="BO30" s="555"/>
      <c r="BP30" s="555"/>
      <c r="BQ30" s="555"/>
      <c r="BR30" s="555"/>
      <c r="BS30" s="555"/>
      <c r="BT30" s="555"/>
      <c r="BU30" s="556"/>
      <c r="BV30" s="554">
        <v>2705298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大田市水道事業会計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簡易給水施設事業特別会計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島根県市町村総合事務組合（普通会計）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（財）大田市体育・公園・文化事業団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国民健康保険診療所事業特別会計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大田市病院事業会計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生活排水処理事業特別会計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島根県後期高齢者医療広域連合（普通会計）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（株）大田ふるさとセンター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大田市駅周辺土地区画整理事業特別会計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IF('各会計、関係団体の財政状況及び健全化判断比率'!B36="","",'各会計、関係団体の財政状況及び健全化判断比率'!B36)</f>
        <v>農業集落排水事業特別会計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島根県後期高齢者医療広域連合（後期高齢者特別会計）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（株）ゆのつ</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IF('各会計、関係団体の財政状況及び健全化判断比率'!B37="","",'各会計、関係団体の財政状況及び健全化判断比率'!B37)</f>
        <v>下水道事業特別会計</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（財）シルバーランド振興事業団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21</v>
      </c>
      <c r="CP38" s="566"/>
      <c r="CQ38" s="567" t="str">
        <f>IF('各会計、関係団体の財政状況及び健全化判断比率'!BS11="","",'各会計、関係団体の財政状況及び健全化判断比率'!BS11)</f>
        <v>大田市土地開発公社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33782</v>
      </c>
      <c r="J41" s="83">
        <v>32450</v>
      </c>
      <c r="K41" s="83">
        <v>32536</v>
      </c>
      <c r="L41" s="83">
        <v>33282</v>
      </c>
      <c r="M41" s="84">
        <v>34023</v>
      </c>
    </row>
    <row r="42" spans="2:13" ht="27.75" customHeight="1">
      <c r="B42" s="1171"/>
      <c r="C42" s="1172"/>
      <c r="D42" s="85"/>
      <c r="E42" s="1177" t="s">
        <v>26</v>
      </c>
      <c r="F42" s="1177"/>
      <c r="G42" s="1177"/>
      <c r="H42" s="1178"/>
      <c r="I42" s="86">
        <v>1306</v>
      </c>
      <c r="J42" s="87">
        <v>1283</v>
      </c>
      <c r="K42" s="87">
        <v>1163</v>
      </c>
      <c r="L42" s="87">
        <v>1038</v>
      </c>
      <c r="M42" s="88">
        <v>926</v>
      </c>
    </row>
    <row r="43" spans="2:13" ht="27.75" customHeight="1">
      <c r="B43" s="1171"/>
      <c r="C43" s="1172"/>
      <c r="D43" s="85"/>
      <c r="E43" s="1177" t="s">
        <v>27</v>
      </c>
      <c r="F43" s="1177"/>
      <c r="G43" s="1177"/>
      <c r="H43" s="1178"/>
      <c r="I43" s="86">
        <v>9856</v>
      </c>
      <c r="J43" s="87">
        <v>9825</v>
      </c>
      <c r="K43" s="87">
        <v>9766</v>
      </c>
      <c r="L43" s="87">
        <v>9656</v>
      </c>
      <c r="M43" s="88">
        <v>9566</v>
      </c>
    </row>
    <row r="44" spans="2:13" ht="27.75" customHeight="1">
      <c r="B44" s="1171"/>
      <c r="C44" s="1172"/>
      <c r="D44" s="85"/>
      <c r="E44" s="1177" t="s">
        <v>28</v>
      </c>
      <c r="F44" s="1177"/>
      <c r="G44" s="1177"/>
      <c r="H44" s="1178"/>
      <c r="I44" s="86" t="s">
        <v>496</v>
      </c>
      <c r="J44" s="87" t="s">
        <v>496</v>
      </c>
      <c r="K44" s="87" t="s">
        <v>496</v>
      </c>
      <c r="L44" s="87" t="s">
        <v>496</v>
      </c>
      <c r="M44" s="88" t="s">
        <v>496</v>
      </c>
    </row>
    <row r="45" spans="2:13" ht="27.75" customHeight="1">
      <c r="B45" s="1171"/>
      <c r="C45" s="1172"/>
      <c r="D45" s="85"/>
      <c r="E45" s="1177" t="s">
        <v>29</v>
      </c>
      <c r="F45" s="1177"/>
      <c r="G45" s="1177"/>
      <c r="H45" s="1178"/>
      <c r="I45" s="86">
        <v>4422</v>
      </c>
      <c r="J45" s="87">
        <v>4137</v>
      </c>
      <c r="K45" s="87">
        <v>4085</v>
      </c>
      <c r="L45" s="87">
        <v>3795</v>
      </c>
      <c r="M45" s="88">
        <v>3609</v>
      </c>
    </row>
    <row r="46" spans="2:13" ht="27.75" customHeight="1">
      <c r="B46" s="1171"/>
      <c r="C46" s="1172"/>
      <c r="D46" s="85"/>
      <c r="E46" s="1177" t="s">
        <v>30</v>
      </c>
      <c r="F46" s="1177"/>
      <c r="G46" s="1177"/>
      <c r="H46" s="1178"/>
      <c r="I46" s="86" t="s">
        <v>496</v>
      </c>
      <c r="J46" s="87" t="s">
        <v>496</v>
      </c>
      <c r="K46" s="87" t="s">
        <v>496</v>
      </c>
      <c r="L46" s="87" t="s">
        <v>496</v>
      </c>
      <c r="M46" s="88" t="s">
        <v>496</v>
      </c>
    </row>
    <row r="47" spans="2:13" ht="27.75" customHeight="1">
      <c r="B47" s="1171"/>
      <c r="C47" s="1172"/>
      <c r="D47" s="85"/>
      <c r="E47" s="1177" t="s">
        <v>31</v>
      </c>
      <c r="F47" s="1177"/>
      <c r="G47" s="1177"/>
      <c r="H47" s="1178"/>
      <c r="I47" s="86" t="s">
        <v>496</v>
      </c>
      <c r="J47" s="87" t="s">
        <v>496</v>
      </c>
      <c r="K47" s="87" t="s">
        <v>496</v>
      </c>
      <c r="L47" s="87" t="s">
        <v>496</v>
      </c>
      <c r="M47" s="88" t="s">
        <v>496</v>
      </c>
    </row>
    <row r="48" spans="2:13" ht="27.75" customHeight="1">
      <c r="B48" s="1173"/>
      <c r="C48" s="1174"/>
      <c r="D48" s="85"/>
      <c r="E48" s="1177" t="s">
        <v>32</v>
      </c>
      <c r="F48" s="1177"/>
      <c r="G48" s="1177"/>
      <c r="H48" s="1178"/>
      <c r="I48" s="86" t="s">
        <v>496</v>
      </c>
      <c r="J48" s="87" t="s">
        <v>496</v>
      </c>
      <c r="K48" s="87" t="s">
        <v>496</v>
      </c>
      <c r="L48" s="87" t="s">
        <v>496</v>
      </c>
      <c r="M48" s="88" t="s">
        <v>496</v>
      </c>
    </row>
    <row r="49" spans="2:13" ht="27.75" customHeight="1">
      <c r="B49" s="1179" t="s">
        <v>33</v>
      </c>
      <c r="C49" s="1180"/>
      <c r="D49" s="89"/>
      <c r="E49" s="1177" t="s">
        <v>34</v>
      </c>
      <c r="F49" s="1177"/>
      <c r="G49" s="1177"/>
      <c r="H49" s="1178"/>
      <c r="I49" s="86">
        <v>7238</v>
      </c>
      <c r="J49" s="87">
        <v>8125</v>
      </c>
      <c r="K49" s="87">
        <v>8415</v>
      </c>
      <c r="L49" s="87">
        <v>7821</v>
      </c>
      <c r="M49" s="88">
        <v>8008</v>
      </c>
    </row>
    <row r="50" spans="2:13" ht="27.75" customHeight="1">
      <c r="B50" s="1171"/>
      <c r="C50" s="1172"/>
      <c r="D50" s="85"/>
      <c r="E50" s="1177" t="s">
        <v>35</v>
      </c>
      <c r="F50" s="1177"/>
      <c r="G50" s="1177"/>
      <c r="H50" s="1178"/>
      <c r="I50" s="86">
        <v>2603</v>
      </c>
      <c r="J50" s="87">
        <v>2107</v>
      </c>
      <c r="K50" s="87">
        <v>1569</v>
      </c>
      <c r="L50" s="87">
        <v>1509</v>
      </c>
      <c r="M50" s="88">
        <v>1657</v>
      </c>
    </row>
    <row r="51" spans="2:13" ht="27.75" customHeight="1">
      <c r="B51" s="1173"/>
      <c r="C51" s="1174"/>
      <c r="D51" s="85"/>
      <c r="E51" s="1177" t="s">
        <v>36</v>
      </c>
      <c r="F51" s="1177"/>
      <c r="G51" s="1177"/>
      <c r="H51" s="1178"/>
      <c r="I51" s="86">
        <v>26288</v>
      </c>
      <c r="J51" s="87">
        <v>26240</v>
      </c>
      <c r="K51" s="87">
        <v>26838</v>
      </c>
      <c r="L51" s="87">
        <v>28186</v>
      </c>
      <c r="M51" s="88">
        <v>29000</v>
      </c>
    </row>
    <row r="52" spans="2:13" ht="27.75" customHeight="1" thickBot="1">
      <c r="B52" s="1181" t="s">
        <v>37</v>
      </c>
      <c r="C52" s="1182"/>
      <c r="D52" s="90"/>
      <c r="E52" s="1183" t="s">
        <v>38</v>
      </c>
      <c r="F52" s="1183"/>
      <c r="G52" s="1183"/>
      <c r="H52" s="1184"/>
      <c r="I52" s="91">
        <v>13238</v>
      </c>
      <c r="J52" s="92">
        <v>11222</v>
      </c>
      <c r="K52" s="92">
        <v>10729</v>
      </c>
      <c r="L52" s="92">
        <v>10256</v>
      </c>
      <c r="M52" s="93">
        <v>9459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77863</v>
      </c>
      <c r="E3" s="116"/>
      <c r="F3" s="117">
        <v>78670</v>
      </c>
      <c r="G3" s="118"/>
      <c r="H3" s="119"/>
    </row>
    <row r="4" spans="1:8">
      <c r="A4" s="120"/>
      <c r="B4" s="121"/>
      <c r="C4" s="122"/>
      <c r="D4" s="123">
        <v>52396</v>
      </c>
      <c r="E4" s="124"/>
      <c r="F4" s="125">
        <v>38094</v>
      </c>
      <c r="G4" s="126"/>
      <c r="H4" s="127"/>
    </row>
    <row r="5" spans="1:8">
      <c r="A5" s="108" t="s">
        <v>515</v>
      </c>
      <c r="B5" s="113"/>
      <c r="C5" s="114"/>
      <c r="D5" s="115">
        <v>73969</v>
      </c>
      <c r="E5" s="116"/>
      <c r="F5" s="117">
        <v>67201</v>
      </c>
      <c r="G5" s="118"/>
      <c r="H5" s="119"/>
    </row>
    <row r="6" spans="1:8">
      <c r="A6" s="120"/>
      <c r="B6" s="121"/>
      <c r="C6" s="122"/>
      <c r="D6" s="123">
        <v>48238</v>
      </c>
      <c r="E6" s="124"/>
      <c r="F6" s="125">
        <v>35210</v>
      </c>
      <c r="G6" s="126"/>
      <c r="H6" s="127"/>
    </row>
    <row r="7" spans="1:8">
      <c r="A7" s="108" t="s">
        <v>516</v>
      </c>
      <c r="B7" s="113"/>
      <c r="C7" s="114"/>
      <c r="D7" s="115">
        <v>106563</v>
      </c>
      <c r="E7" s="116"/>
      <c r="F7" s="117">
        <v>75709</v>
      </c>
      <c r="G7" s="118"/>
      <c r="H7" s="119"/>
    </row>
    <row r="8" spans="1:8">
      <c r="A8" s="120"/>
      <c r="B8" s="121"/>
      <c r="C8" s="122"/>
      <c r="D8" s="123">
        <v>63749</v>
      </c>
      <c r="E8" s="124"/>
      <c r="F8" s="125">
        <v>35212</v>
      </c>
      <c r="G8" s="126"/>
      <c r="H8" s="127"/>
    </row>
    <row r="9" spans="1:8">
      <c r="A9" s="108" t="s">
        <v>517</v>
      </c>
      <c r="B9" s="113"/>
      <c r="C9" s="114"/>
      <c r="D9" s="115">
        <v>134741</v>
      </c>
      <c r="E9" s="116"/>
      <c r="F9" s="117">
        <v>90961</v>
      </c>
      <c r="G9" s="118"/>
      <c r="H9" s="119"/>
    </row>
    <row r="10" spans="1:8">
      <c r="A10" s="120"/>
      <c r="B10" s="121"/>
      <c r="C10" s="122"/>
      <c r="D10" s="123">
        <v>73603</v>
      </c>
      <c r="E10" s="124"/>
      <c r="F10" s="125">
        <v>37720</v>
      </c>
      <c r="G10" s="126"/>
      <c r="H10" s="127"/>
    </row>
    <row r="11" spans="1:8">
      <c r="A11" s="108" t="s">
        <v>518</v>
      </c>
      <c r="B11" s="113"/>
      <c r="C11" s="114"/>
      <c r="D11" s="115">
        <v>114939</v>
      </c>
      <c r="E11" s="116"/>
      <c r="F11" s="117">
        <v>106614</v>
      </c>
      <c r="G11" s="118"/>
      <c r="H11" s="119"/>
    </row>
    <row r="12" spans="1:8">
      <c r="A12" s="120"/>
      <c r="B12" s="121"/>
      <c r="C12" s="128"/>
      <c r="D12" s="123">
        <v>69395</v>
      </c>
      <c r="E12" s="124"/>
      <c r="F12" s="125">
        <v>45545</v>
      </c>
      <c r="G12" s="126"/>
      <c r="H12" s="127"/>
    </row>
    <row r="13" spans="1:8">
      <c r="A13" s="108"/>
      <c r="B13" s="113"/>
      <c r="C13" s="129"/>
      <c r="D13" s="130">
        <v>101615</v>
      </c>
      <c r="E13" s="131"/>
      <c r="F13" s="132">
        <v>83831</v>
      </c>
      <c r="G13" s="133"/>
      <c r="H13" s="119"/>
    </row>
    <row r="14" spans="1:8">
      <c r="A14" s="120"/>
      <c r="B14" s="121"/>
      <c r="C14" s="122"/>
      <c r="D14" s="123">
        <v>61476</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3.43</v>
      </c>
      <c r="C19" s="134">
        <f>ROUND(VALUE(SUBSTITUTE(実質収支比率等に係る経年分析!G$48,"▲","-")),2)</f>
        <v>1.66</v>
      </c>
      <c r="D19" s="134">
        <f>ROUND(VALUE(SUBSTITUTE(実質収支比率等に係る経年分析!H$48,"▲","-")),2)</f>
        <v>1.59</v>
      </c>
      <c r="E19" s="134">
        <f>ROUND(VALUE(SUBSTITUTE(実質収支比率等に係る経年分析!I$48,"▲","-")),2)</f>
        <v>2.52</v>
      </c>
      <c r="F19" s="134">
        <f>ROUND(VALUE(SUBSTITUTE(実質収支比率等に係る経年分析!J$48,"▲","-")),2)</f>
        <v>1.8</v>
      </c>
    </row>
    <row r="20" spans="1:11">
      <c r="A20" s="134" t="s">
        <v>43</v>
      </c>
      <c r="B20" s="134">
        <f>ROUND(VALUE(SUBSTITUTE(実質収支比率等に係る経年分析!F$47,"▲","-")),2)</f>
        <v>18.78</v>
      </c>
      <c r="C20" s="134">
        <f>ROUND(VALUE(SUBSTITUTE(実質収支比率等に係る経年分析!G$47,"▲","-")),2)</f>
        <v>20.97</v>
      </c>
      <c r="D20" s="134">
        <f>ROUND(VALUE(SUBSTITUTE(実質収支比率等に係る経年分析!H$47,"▲","-")),2)</f>
        <v>20.69</v>
      </c>
      <c r="E20" s="134">
        <f>ROUND(VALUE(SUBSTITUTE(実質収支比率等に係る経年分析!I$47,"▲","-")),2)</f>
        <v>16.95</v>
      </c>
      <c r="F20" s="134">
        <f>ROUND(VALUE(SUBSTITUTE(実質収支比率等に係る経年分析!J$47,"▲","-")),2)</f>
        <v>14.89</v>
      </c>
    </row>
    <row r="21" spans="1:11">
      <c r="A21" s="134" t="s">
        <v>44</v>
      </c>
      <c r="B21" s="134">
        <f>IF(ISNUMBER(VALUE(SUBSTITUTE(実質収支比率等に係る経年分析!F$49,"▲","-"))),ROUND(VALUE(SUBSTITUTE(実質収支比率等に係る経年分析!F$49,"▲","-")),2),NA())</f>
        <v>4.22</v>
      </c>
      <c r="C21" s="134">
        <f>IF(ISNUMBER(VALUE(SUBSTITUTE(実質収支比率等に係る経年分析!G$49,"▲","-"))),ROUND(VALUE(SUBSTITUTE(実質収支比率等に係る経年分析!G$49,"▲","-")),2),NA())</f>
        <v>3.16</v>
      </c>
      <c r="D21" s="134">
        <f>IF(ISNUMBER(VALUE(SUBSTITUTE(実質収支比率等に係る経年分析!H$49,"▲","-"))),ROUND(VALUE(SUBSTITUTE(実質収支比率等に係る経年分析!H$49,"▲","-")),2),NA())</f>
        <v>-0.56000000000000005</v>
      </c>
      <c r="E21" s="134">
        <f>IF(ISNUMBER(VALUE(SUBSTITUTE(実質収支比率等に係る経年分析!I$49,"▲","-"))),ROUND(VALUE(SUBSTITUTE(実質収支比率等に係る経年分析!I$49,"▲","-")),2),NA())</f>
        <v>-2.67</v>
      </c>
      <c r="F21" s="134">
        <f>IF(ISNUMBER(VALUE(SUBSTITUTE(実質収支比率等に係る経年分析!J$49,"▲","-"))),ROUND(VALUE(SUBSTITUTE(実質収支比率等に係る経年分析!J$49,"▲","-")),2),NA())</f>
        <v>-2.67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大田市駅周辺土地区画整理事業特別会計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2.19</v>
      </c>
    </row>
    <row r="34" spans="1:16">
      <c r="A34" s="135" t="str">
        <f>IF(連結実質赤字比率に係る赤字・黒字の構成分析!C$36="",NA(),連結実質赤字比率に係る赤字・黒字の構成分析!C$36)</f>
        <v>大田市水道事業会計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4.96</v>
      </c>
    </row>
    <row r="35" spans="1:16">
      <c r="A35" s="135" t="str">
        <f>IF(連結実質赤字比率に係る赤字・黒字の構成分析!C$35="",NA(),連結実質赤字比率に係る赤字・黒字の構成分析!C$35)</f>
        <v>大田市病院事業会計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4.0199999999999996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5.08</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0.44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0.39</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2676</v>
      </c>
      <c r="E42" s="136"/>
      <c r="F42" s="136"/>
      <c r="G42" s="136">
        <f>'実質公債費比率（分子）の構造'!L$52</f>
        <v>2693</v>
      </c>
      <c r="H42" s="136"/>
      <c r="I42" s="136"/>
      <c r="J42" s="136">
        <f>'実質公債費比率（分子）の構造'!M$52</f>
        <v>2880</v>
      </c>
      <c r="K42" s="136"/>
      <c r="L42" s="136"/>
      <c r="M42" s="136">
        <f>'実質公債費比率（分子）の構造'!N$52</f>
        <v>3019</v>
      </c>
      <c r="N42" s="136"/>
      <c r="O42" s="136"/>
      <c r="P42" s="136">
        <f>'実質公債費比率（分子）の構造'!O$52</f>
        <v>3231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32</v>
      </c>
      <c r="C44" s="136"/>
      <c r="D44" s="136"/>
      <c r="E44" s="136">
        <f>'実質公債費比率（分子）の構造'!L$50</f>
        <v>30</v>
      </c>
      <c r="F44" s="136"/>
      <c r="G44" s="136"/>
      <c r="H44" s="136">
        <f>'実質公債費比率（分子）の構造'!M$50</f>
        <v>128</v>
      </c>
      <c r="I44" s="136"/>
      <c r="J44" s="136"/>
      <c r="K44" s="136">
        <f>'実質公債費比率（分子）の構造'!N$50</f>
        <v>122</v>
      </c>
      <c r="L44" s="136"/>
      <c r="M44" s="136"/>
      <c r="N44" s="136">
        <f>'実質公債費比率（分子）の構造'!O$50</f>
        <v>120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732</v>
      </c>
      <c r="C46" s="136"/>
      <c r="D46" s="136"/>
      <c r="E46" s="136">
        <f>'実質公債費比率（分子）の構造'!L$48</f>
        <v>740</v>
      </c>
      <c r="F46" s="136"/>
      <c r="G46" s="136"/>
      <c r="H46" s="136">
        <f>'実質公債費比率（分子）の構造'!M$48</f>
        <v>686</v>
      </c>
      <c r="I46" s="136"/>
      <c r="J46" s="136"/>
      <c r="K46" s="136">
        <f>'実質公債費比率（分子）の構造'!N$48</f>
        <v>672</v>
      </c>
      <c r="L46" s="136"/>
      <c r="M46" s="136"/>
      <c r="N46" s="136">
        <f>'実質公債費比率（分子）の構造'!O$48</f>
        <v>686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3984</v>
      </c>
      <c r="C49" s="136"/>
      <c r="D49" s="136"/>
      <c r="E49" s="136">
        <f>'実質公債費比率（分子）の構造'!L$45</f>
        <v>3823</v>
      </c>
      <c r="F49" s="136"/>
      <c r="G49" s="136"/>
      <c r="H49" s="136">
        <f>'実質公債費比率（分子）の構造'!M$45</f>
        <v>3904</v>
      </c>
      <c r="I49" s="136"/>
      <c r="J49" s="136"/>
      <c r="K49" s="136">
        <f>'実質公債費比率（分子）の構造'!N$45</f>
        <v>3938</v>
      </c>
      <c r="L49" s="136"/>
      <c r="M49" s="136"/>
      <c r="N49" s="136">
        <f>'実質公債費比率（分子）の構造'!O$45</f>
        <v>3937</v>
      </c>
      <c r="O49" s="136"/>
      <c r="P49" s="136"/>
    </row>
    <row r="50" spans="1:16">
      <c r="A50" s="136" t="s">
        <v>59</v>
      </c>
      <c r="B50" s="136" t="e">
        <f>NA()</f>
        <v>#N/A</v>
      </c>
      <c r="C50" s="136">
        <f>IF(ISNUMBER('実質公債費比率（分子）の構造'!K$53),'実質公債費比率（分子）の構造'!K$53,NA())</f>
        <v>2072</v>
      </c>
      <c r="D50" s="136" t="e">
        <f>NA()</f>
        <v>#N/A</v>
      </c>
      <c r="E50" s="136" t="e">
        <f>NA()</f>
        <v>#N/A</v>
      </c>
      <c r="F50" s="136">
        <f>IF(ISNUMBER('実質公債費比率（分子）の構造'!L$53),'実質公債費比率（分子）の構造'!L$53,NA())</f>
        <v>1900</v>
      </c>
      <c r="G50" s="136" t="e">
        <f>NA()</f>
        <v>#N/A</v>
      </c>
      <c r="H50" s="136" t="e">
        <f>NA()</f>
        <v>#N/A</v>
      </c>
      <c r="I50" s="136">
        <f>IF(ISNUMBER('実質公債費比率（分子）の構造'!M$53),'実質公債費比率（分子）の構造'!M$53,NA())</f>
        <v>1838</v>
      </c>
      <c r="J50" s="136" t="e">
        <f>NA()</f>
        <v>#N/A</v>
      </c>
      <c r="K50" s="136" t="e">
        <f>NA()</f>
        <v>#N/A</v>
      </c>
      <c r="L50" s="136">
        <f>IF(ISNUMBER('実質公債費比率（分子）の構造'!N$53),'実質公債費比率（分子）の構造'!N$53,NA())</f>
        <v>1713</v>
      </c>
      <c r="M50" s="136" t="e">
        <f>NA()</f>
        <v>#N/A</v>
      </c>
      <c r="N50" s="136" t="e">
        <f>NA()</f>
        <v>#N/A</v>
      </c>
      <c r="O50" s="136">
        <f>IF(ISNUMBER('実質公債費比率（分子）の構造'!O$53),'実質公債費比率（分子）の構造'!O$53,NA())</f>
        <v>1512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26288</v>
      </c>
      <c r="E56" s="135"/>
      <c r="F56" s="135"/>
      <c r="G56" s="135">
        <f>'将来負担比率（分子）の構造'!J$51</f>
        <v>26240</v>
      </c>
      <c r="H56" s="135"/>
      <c r="I56" s="135"/>
      <c r="J56" s="135">
        <f>'将来負担比率（分子）の構造'!K$51</f>
        <v>26838</v>
      </c>
      <c r="K56" s="135"/>
      <c r="L56" s="135"/>
      <c r="M56" s="135">
        <f>'将来負担比率（分子）の構造'!L$51</f>
        <v>28186</v>
      </c>
      <c r="N56" s="135"/>
      <c r="O56" s="135"/>
      <c r="P56" s="135">
        <f>'将来負担比率（分子）の構造'!M$51</f>
        <v>29000</v>
      </c>
    </row>
    <row r="57" spans="1:16">
      <c r="A57" s="135" t="s">
        <v>35</v>
      </c>
      <c r="B57" s="135"/>
      <c r="C57" s="135"/>
      <c r="D57" s="135">
        <f>'将来負担比率（分子）の構造'!I$50</f>
        <v>2603</v>
      </c>
      <c r="E57" s="135"/>
      <c r="F57" s="135"/>
      <c r="G57" s="135">
        <f>'将来負担比率（分子）の構造'!J$50</f>
        <v>2107</v>
      </c>
      <c r="H57" s="135"/>
      <c r="I57" s="135"/>
      <c r="J57" s="135">
        <f>'将来負担比率（分子）の構造'!K$50</f>
        <v>1569</v>
      </c>
      <c r="K57" s="135"/>
      <c r="L57" s="135"/>
      <c r="M57" s="135">
        <f>'将来負担比率（分子）の構造'!L$50</f>
        <v>1509</v>
      </c>
      <c r="N57" s="135"/>
      <c r="O57" s="135"/>
      <c r="P57" s="135">
        <f>'将来負担比率（分子）の構造'!M$50</f>
        <v>1657</v>
      </c>
    </row>
    <row r="58" spans="1:16">
      <c r="A58" s="135" t="s">
        <v>34</v>
      </c>
      <c r="B58" s="135"/>
      <c r="C58" s="135"/>
      <c r="D58" s="135">
        <f>'将来負担比率（分子）の構造'!I$49</f>
        <v>7238</v>
      </c>
      <c r="E58" s="135"/>
      <c r="F58" s="135"/>
      <c r="G58" s="135">
        <f>'将来負担比率（分子）の構造'!J$49</f>
        <v>8125</v>
      </c>
      <c r="H58" s="135"/>
      <c r="I58" s="135"/>
      <c r="J58" s="135">
        <f>'将来負担比率（分子）の構造'!K$49</f>
        <v>8415</v>
      </c>
      <c r="K58" s="135"/>
      <c r="L58" s="135"/>
      <c r="M58" s="135">
        <f>'将来負担比率（分子）の構造'!L$49</f>
        <v>7821</v>
      </c>
      <c r="N58" s="135"/>
      <c r="O58" s="135"/>
      <c r="P58" s="135">
        <f>'将来負担比率（分子）の構造'!M$49</f>
        <v>8008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4422</v>
      </c>
      <c r="C62" s="135"/>
      <c r="D62" s="135"/>
      <c r="E62" s="135">
        <f>'将来負担比率（分子）の構造'!J$45</f>
        <v>4137</v>
      </c>
      <c r="F62" s="135"/>
      <c r="G62" s="135"/>
      <c r="H62" s="135">
        <f>'将来負担比率（分子）の構造'!K$45</f>
        <v>4085</v>
      </c>
      <c r="I62" s="135"/>
      <c r="J62" s="135"/>
      <c r="K62" s="135">
        <f>'将来負担比率（分子）の構造'!L$45</f>
        <v>3795</v>
      </c>
      <c r="L62" s="135"/>
      <c r="M62" s="135"/>
      <c r="N62" s="135">
        <f>'将来負担比率（分子）の構造'!M$45</f>
        <v>3609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9856</v>
      </c>
      <c r="C64" s="135"/>
      <c r="D64" s="135"/>
      <c r="E64" s="135">
        <f>'将来負担比率（分子）の構造'!J$43</f>
        <v>9825</v>
      </c>
      <c r="F64" s="135"/>
      <c r="G64" s="135"/>
      <c r="H64" s="135">
        <f>'将来負担比率（分子）の構造'!K$43</f>
        <v>9766</v>
      </c>
      <c r="I64" s="135"/>
      <c r="J64" s="135"/>
      <c r="K64" s="135">
        <f>'将来負担比率（分子）の構造'!L$43</f>
        <v>9656</v>
      </c>
      <c r="L64" s="135"/>
      <c r="M64" s="135"/>
      <c r="N64" s="135">
        <f>'将来負担比率（分子）の構造'!M$43</f>
        <v>9566</v>
      </c>
      <c r="O64" s="135"/>
      <c r="P64" s="135"/>
    </row>
    <row r="65" spans="1:16">
      <c r="A65" s="135" t="s">
        <v>26</v>
      </c>
      <c r="B65" s="135">
        <f>'将来負担比率（分子）の構造'!I$42</f>
        <v>1306</v>
      </c>
      <c r="C65" s="135"/>
      <c r="D65" s="135"/>
      <c r="E65" s="135">
        <f>'将来負担比率（分子）の構造'!J$42</f>
        <v>1283</v>
      </c>
      <c r="F65" s="135"/>
      <c r="G65" s="135"/>
      <c r="H65" s="135">
        <f>'将来負担比率（分子）の構造'!K$42</f>
        <v>1163</v>
      </c>
      <c r="I65" s="135"/>
      <c r="J65" s="135"/>
      <c r="K65" s="135">
        <f>'将来負担比率（分子）の構造'!L$42</f>
        <v>1038</v>
      </c>
      <c r="L65" s="135"/>
      <c r="M65" s="135"/>
      <c r="N65" s="135">
        <f>'将来負担比率（分子）の構造'!M$42</f>
        <v>926</v>
      </c>
      <c r="O65" s="135"/>
      <c r="P65" s="135"/>
    </row>
    <row r="66" spans="1:16">
      <c r="A66" s="135" t="s">
        <v>25</v>
      </c>
      <c r="B66" s="135">
        <f>'将来負担比率（分子）の構造'!I$41</f>
        <v>33782</v>
      </c>
      <c r="C66" s="135"/>
      <c r="D66" s="135"/>
      <c r="E66" s="135">
        <f>'将来負担比率（分子）の構造'!J$41</f>
        <v>32450</v>
      </c>
      <c r="F66" s="135"/>
      <c r="G66" s="135"/>
      <c r="H66" s="135">
        <f>'将来負担比率（分子）の構造'!K$41</f>
        <v>32536</v>
      </c>
      <c r="I66" s="135"/>
      <c r="J66" s="135"/>
      <c r="K66" s="135">
        <f>'将来負担比率（分子）の構造'!L$41</f>
        <v>33282</v>
      </c>
      <c r="L66" s="135"/>
      <c r="M66" s="135"/>
      <c r="N66" s="135">
        <f>'将来負担比率（分子）の構造'!M$41</f>
        <v>34023</v>
      </c>
      <c r="O66" s="135"/>
      <c r="P66" s="135"/>
    </row>
    <row r="67" spans="1:16">
      <c r="A67" s="135" t="s">
        <v>63</v>
      </c>
      <c r="B67" s="135" t="e">
        <f>NA()</f>
        <v>#N/A</v>
      </c>
      <c r="C67" s="135">
        <f>IF(ISNUMBER('将来負担比率（分子）の構造'!I$52), IF('将来負担比率（分子）の構造'!I$52 &lt; 0, 0, '将来負担比率（分子）の構造'!I$52), NA())</f>
        <v>13238</v>
      </c>
      <c r="D67" s="135" t="e">
        <f>NA()</f>
        <v>#N/A</v>
      </c>
      <c r="E67" s="135" t="e">
        <f>NA()</f>
        <v>#N/A</v>
      </c>
      <c r="F67" s="135">
        <f>IF(ISNUMBER('将来負担比率（分子）の構造'!J$52), IF('将来負担比率（分子）の構造'!J$52 &lt; 0, 0, '将来負担比率（分子）の構造'!J$52), NA())</f>
        <v>11222</v>
      </c>
      <c r="G67" s="135" t="e">
        <f>NA()</f>
        <v>#N/A</v>
      </c>
      <c r="H67" s="135" t="e">
        <f>NA()</f>
        <v>#N/A</v>
      </c>
      <c r="I67" s="135">
        <f>IF(ISNUMBER('将来負担比率（分子）の構造'!K$52), IF('将来負担比率（分子）の構造'!K$52 &lt; 0, 0, '将来負担比率（分子）の構造'!K$52), NA())</f>
        <v>10729</v>
      </c>
      <c r="J67" s="135" t="e">
        <f>NA()</f>
        <v>#N/A</v>
      </c>
      <c r="K67" s="135" t="e">
        <f>NA()</f>
        <v>#N/A</v>
      </c>
      <c r="L67" s="135">
        <f>IF(ISNUMBER('将来負担比率（分子）の構造'!L$52), IF('将来負担比率（分子）の構造'!L$52 &lt; 0, 0, '将来負担比率（分子）の構造'!L$52), NA())</f>
        <v>10256</v>
      </c>
      <c r="M67" s="135" t="e">
        <f>NA()</f>
        <v>#N/A</v>
      </c>
      <c r="N67" s="135" t="e">
        <f>NA()</f>
        <v>#N/A</v>
      </c>
      <c r="O67" s="135">
        <f>IF(ISNUMBER('将来負担比率（分子）の構造'!M$52), IF('将来負担比率（分子）の構造'!M$52 &lt; 0, 0, '将来負担比率（分子）の構造'!M$52), NA())</f>
        <v>9459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3686106</v>
      </c>
      <c r="S5" s="583"/>
      <c r="T5" s="583"/>
      <c r="U5" s="583"/>
      <c r="V5" s="583"/>
      <c r="W5" s="583"/>
      <c r="X5" s="583"/>
      <c r="Y5" s="584"/>
      <c r="Z5" s="585">
        <v>14.2</v>
      </c>
      <c r="AA5" s="585"/>
      <c r="AB5" s="585"/>
      <c r="AC5" s="585"/>
      <c r="AD5" s="586">
        <v>3620060</v>
      </c>
      <c r="AE5" s="586"/>
      <c r="AF5" s="586"/>
      <c r="AG5" s="586"/>
      <c r="AH5" s="586"/>
      <c r="AI5" s="586"/>
      <c r="AJ5" s="586"/>
      <c r="AK5" s="586"/>
      <c r="AL5" s="587">
        <v>26.5</v>
      </c>
      <c r="AM5" s="588"/>
      <c r="AN5" s="588"/>
      <c r="AO5" s="589"/>
      <c r="AP5" s="579" t="s">
        <v>208</v>
      </c>
      <c r="AQ5" s="580"/>
      <c r="AR5" s="580"/>
      <c r="AS5" s="580"/>
      <c r="AT5" s="580"/>
      <c r="AU5" s="580"/>
      <c r="AV5" s="580"/>
      <c r="AW5" s="580"/>
      <c r="AX5" s="580"/>
      <c r="AY5" s="580"/>
      <c r="AZ5" s="580"/>
      <c r="BA5" s="580"/>
      <c r="BB5" s="580"/>
      <c r="BC5" s="580"/>
      <c r="BD5" s="580"/>
      <c r="BE5" s="580"/>
      <c r="BF5" s="581"/>
      <c r="BG5" s="593">
        <v>3614219</v>
      </c>
      <c r="BH5" s="594"/>
      <c r="BI5" s="594"/>
      <c r="BJ5" s="594"/>
      <c r="BK5" s="594"/>
      <c r="BL5" s="594"/>
      <c r="BM5" s="594"/>
      <c r="BN5" s="595"/>
      <c r="BO5" s="596">
        <v>98</v>
      </c>
      <c r="BP5" s="596"/>
      <c r="BQ5" s="596"/>
      <c r="BR5" s="596"/>
      <c r="BS5" s="597">
        <v>264911</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203105</v>
      </c>
      <c r="S6" s="594"/>
      <c r="T6" s="594"/>
      <c r="U6" s="594"/>
      <c r="V6" s="594"/>
      <c r="W6" s="594"/>
      <c r="X6" s="594"/>
      <c r="Y6" s="595"/>
      <c r="Z6" s="596">
        <v>0.8</v>
      </c>
      <c r="AA6" s="596"/>
      <c r="AB6" s="596"/>
      <c r="AC6" s="596"/>
      <c r="AD6" s="597">
        <v>203105</v>
      </c>
      <c r="AE6" s="597"/>
      <c r="AF6" s="597"/>
      <c r="AG6" s="597"/>
      <c r="AH6" s="597"/>
      <c r="AI6" s="597"/>
      <c r="AJ6" s="597"/>
      <c r="AK6" s="597"/>
      <c r="AL6" s="598">
        <v>1.5</v>
      </c>
      <c r="AM6" s="599"/>
      <c r="AN6" s="599"/>
      <c r="AO6" s="600"/>
      <c r="AP6" s="590" t="s">
        <v>213</v>
      </c>
      <c r="AQ6" s="591"/>
      <c r="AR6" s="591"/>
      <c r="AS6" s="591"/>
      <c r="AT6" s="591"/>
      <c r="AU6" s="591"/>
      <c r="AV6" s="591"/>
      <c r="AW6" s="591"/>
      <c r="AX6" s="591"/>
      <c r="AY6" s="591"/>
      <c r="AZ6" s="591"/>
      <c r="BA6" s="591"/>
      <c r="BB6" s="591"/>
      <c r="BC6" s="591"/>
      <c r="BD6" s="591"/>
      <c r="BE6" s="591"/>
      <c r="BF6" s="592"/>
      <c r="BG6" s="593">
        <v>3614219</v>
      </c>
      <c r="BH6" s="594"/>
      <c r="BI6" s="594"/>
      <c r="BJ6" s="594"/>
      <c r="BK6" s="594"/>
      <c r="BL6" s="594"/>
      <c r="BM6" s="594"/>
      <c r="BN6" s="595"/>
      <c r="BO6" s="596">
        <v>98</v>
      </c>
      <c r="BP6" s="596"/>
      <c r="BQ6" s="596"/>
      <c r="BR6" s="596"/>
      <c r="BS6" s="597">
        <v>264911</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203882</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203882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9468</v>
      </c>
      <c r="S7" s="594"/>
      <c r="T7" s="594"/>
      <c r="U7" s="594"/>
      <c r="V7" s="594"/>
      <c r="W7" s="594"/>
      <c r="X7" s="594"/>
      <c r="Y7" s="595"/>
      <c r="Z7" s="596">
        <v>0</v>
      </c>
      <c r="AA7" s="596"/>
      <c r="AB7" s="596"/>
      <c r="AC7" s="596"/>
      <c r="AD7" s="597">
        <v>9468</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1515160</v>
      </c>
      <c r="BH7" s="594"/>
      <c r="BI7" s="594"/>
      <c r="BJ7" s="594"/>
      <c r="BK7" s="594"/>
      <c r="BL7" s="594"/>
      <c r="BM7" s="594"/>
      <c r="BN7" s="595"/>
      <c r="BO7" s="596">
        <v>41.1</v>
      </c>
      <c r="BP7" s="596"/>
      <c r="BQ7" s="596"/>
      <c r="BR7" s="596"/>
      <c r="BS7" s="597">
        <v>51364</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3523354</v>
      </c>
      <c r="CS7" s="594"/>
      <c r="CT7" s="594"/>
      <c r="CU7" s="594"/>
      <c r="CV7" s="594"/>
      <c r="CW7" s="594"/>
      <c r="CX7" s="594"/>
      <c r="CY7" s="595"/>
      <c r="CZ7" s="596">
        <v>13.8</v>
      </c>
      <c r="DA7" s="596"/>
      <c r="DB7" s="596"/>
      <c r="DC7" s="596"/>
      <c r="DD7" s="602">
        <v>201774</v>
      </c>
      <c r="DE7" s="594"/>
      <c r="DF7" s="594"/>
      <c r="DG7" s="594"/>
      <c r="DH7" s="594"/>
      <c r="DI7" s="594"/>
      <c r="DJ7" s="594"/>
      <c r="DK7" s="594"/>
      <c r="DL7" s="594"/>
      <c r="DM7" s="594"/>
      <c r="DN7" s="594"/>
      <c r="DO7" s="594"/>
      <c r="DP7" s="595"/>
      <c r="DQ7" s="602">
        <v>2660234</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17990</v>
      </c>
      <c r="S8" s="594"/>
      <c r="T8" s="594"/>
      <c r="U8" s="594"/>
      <c r="V8" s="594"/>
      <c r="W8" s="594"/>
      <c r="X8" s="594"/>
      <c r="Y8" s="595"/>
      <c r="Z8" s="596">
        <v>0.1</v>
      </c>
      <c r="AA8" s="596"/>
      <c r="AB8" s="596"/>
      <c r="AC8" s="596"/>
      <c r="AD8" s="597">
        <v>17990</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58620</v>
      </c>
      <c r="BH8" s="594"/>
      <c r="BI8" s="594"/>
      <c r="BJ8" s="594"/>
      <c r="BK8" s="594"/>
      <c r="BL8" s="594"/>
      <c r="BM8" s="594"/>
      <c r="BN8" s="595"/>
      <c r="BO8" s="596">
        <v>1.6</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6716573</v>
      </c>
      <c r="CS8" s="594"/>
      <c r="CT8" s="594"/>
      <c r="CU8" s="594"/>
      <c r="CV8" s="594"/>
      <c r="CW8" s="594"/>
      <c r="CX8" s="594"/>
      <c r="CY8" s="595"/>
      <c r="CZ8" s="596">
        <v>26.4</v>
      </c>
      <c r="DA8" s="596"/>
      <c r="DB8" s="596"/>
      <c r="DC8" s="596"/>
      <c r="DD8" s="602">
        <v>45186</v>
      </c>
      <c r="DE8" s="594"/>
      <c r="DF8" s="594"/>
      <c r="DG8" s="594"/>
      <c r="DH8" s="594"/>
      <c r="DI8" s="594"/>
      <c r="DJ8" s="594"/>
      <c r="DK8" s="594"/>
      <c r="DL8" s="594"/>
      <c r="DM8" s="594"/>
      <c r="DN8" s="594"/>
      <c r="DO8" s="594"/>
      <c r="DP8" s="595"/>
      <c r="DQ8" s="602">
        <v>3651256</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9792</v>
      </c>
      <c r="S9" s="594"/>
      <c r="T9" s="594"/>
      <c r="U9" s="594"/>
      <c r="V9" s="594"/>
      <c r="W9" s="594"/>
      <c r="X9" s="594"/>
      <c r="Y9" s="595"/>
      <c r="Z9" s="596">
        <v>0</v>
      </c>
      <c r="AA9" s="596"/>
      <c r="AB9" s="596"/>
      <c r="AC9" s="596"/>
      <c r="AD9" s="597">
        <v>9792</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1143658</v>
      </c>
      <c r="BH9" s="594"/>
      <c r="BI9" s="594"/>
      <c r="BJ9" s="594"/>
      <c r="BK9" s="594"/>
      <c r="BL9" s="594"/>
      <c r="BM9" s="594"/>
      <c r="BN9" s="595"/>
      <c r="BO9" s="596">
        <v>31</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3414728</v>
      </c>
      <c r="CS9" s="594"/>
      <c r="CT9" s="594"/>
      <c r="CU9" s="594"/>
      <c r="CV9" s="594"/>
      <c r="CW9" s="594"/>
      <c r="CX9" s="594"/>
      <c r="CY9" s="595"/>
      <c r="CZ9" s="596">
        <v>13.4</v>
      </c>
      <c r="DA9" s="596"/>
      <c r="DB9" s="596"/>
      <c r="DC9" s="596"/>
      <c r="DD9" s="602">
        <v>770624</v>
      </c>
      <c r="DE9" s="594"/>
      <c r="DF9" s="594"/>
      <c r="DG9" s="594"/>
      <c r="DH9" s="594"/>
      <c r="DI9" s="594"/>
      <c r="DJ9" s="594"/>
      <c r="DK9" s="594"/>
      <c r="DL9" s="594"/>
      <c r="DM9" s="594"/>
      <c r="DN9" s="594"/>
      <c r="DO9" s="594"/>
      <c r="DP9" s="595"/>
      <c r="DQ9" s="602">
        <v>2107183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400296</v>
      </c>
      <c r="S10" s="594"/>
      <c r="T10" s="594"/>
      <c r="U10" s="594"/>
      <c r="V10" s="594"/>
      <c r="W10" s="594"/>
      <c r="X10" s="594"/>
      <c r="Y10" s="595"/>
      <c r="Z10" s="596">
        <v>1.5</v>
      </c>
      <c r="AA10" s="596"/>
      <c r="AB10" s="596"/>
      <c r="AC10" s="596"/>
      <c r="AD10" s="597">
        <v>400296</v>
      </c>
      <c r="AE10" s="597"/>
      <c r="AF10" s="597"/>
      <c r="AG10" s="597"/>
      <c r="AH10" s="597"/>
      <c r="AI10" s="597"/>
      <c r="AJ10" s="597"/>
      <c r="AK10" s="597"/>
      <c r="AL10" s="598">
        <v>2.9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106776</v>
      </c>
      <c r="BH10" s="594"/>
      <c r="BI10" s="594"/>
      <c r="BJ10" s="594"/>
      <c r="BK10" s="594"/>
      <c r="BL10" s="594"/>
      <c r="BM10" s="594"/>
      <c r="BN10" s="595"/>
      <c r="BO10" s="596">
        <v>2.9</v>
      </c>
      <c r="BP10" s="596"/>
      <c r="BQ10" s="596"/>
      <c r="BR10" s="596"/>
      <c r="BS10" s="602">
        <v>17715</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103387</v>
      </c>
      <c r="CS10" s="594"/>
      <c r="CT10" s="594"/>
      <c r="CU10" s="594"/>
      <c r="CV10" s="594"/>
      <c r="CW10" s="594"/>
      <c r="CX10" s="594"/>
      <c r="CY10" s="595"/>
      <c r="CZ10" s="596">
        <v>0.4</v>
      </c>
      <c r="DA10" s="596"/>
      <c r="DB10" s="596"/>
      <c r="DC10" s="596"/>
      <c r="DD10" s="602">
        <v>40311</v>
      </c>
      <c r="DE10" s="594"/>
      <c r="DF10" s="594"/>
      <c r="DG10" s="594"/>
      <c r="DH10" s="594"/>
      <c r="DI10" s="594"/>
      <c r="DJ10" s="594"/>
      <c r="DK10" s="594"/>
      <c r="DL10" s="594"/>
      <c r="DM10" s="594"/>
      <c r="DN10" s="594"/>
      <c r="DO10" s="594"/>
      <c r="DP10" s="595"/>
      <c r="DQ10" s="602">
        <v>34021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206106</v>
      </c>
      <c r="BH11" s="594"/>
      <c r="BI11" s="594"/>
      <c r="BJ11" s="594"/>
      <c r="BK11" s="594"/>
      <c r="BL11" s="594"/>
      <c r="BM11" s="594"/>
      <c r="BN11" s="595"/>
      <c r="BO11" s="596">
        <v>5.6</v>
      </c>
      <c r="BP11" s="596"/>
      <c r="BQ11" s="596"/>
      <c r="BR11" s="596"/>
      <c r="BS11" s="602">
        <v>33649</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748026</v>
      </c>
      <c r="CS11" s="594"/>
      <c r="CT11" s="594"/>
      <c r="CU11" s="594"/>
      <c r="CV11" s="594"/>
      <c r="CW11" s="594"/>
      <c r="CX11" s="594"/>
      <c r="CY11" s="595"/>
      <c r="CZ11" s="596">
        <v>2.9</v>
      </c>
      <c r="DA11" s="596"/>
      <c r="DB11" s="596"/>
      <c r="DC11" s="596"/>
      <c r="DD11" s="602">
        <v>277594</v>
      </c>
      <c r="DE11" s="594"/>
      <c r="DF11" s="594"/>
      <c r="DG11" s="594"/>
      <c r="DH11" s="594"/>
      <c r="DI11" s="594"/>
      <c r="DJ11" s="594"/>
      <c r="DK11" s="594"/>
      <c r="DL11" s="594"/>
      <c r="DM11" s="594"/>
      <c r="DN11" s="594"/>
      <c r="DO11" s="594"/>
      <c r="DP11" s="595"/>
      <c r="DQ11" s="602">
        <v>373515</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1746586</v>
      </c>
      <c r="BH12" s="594"/>
      <c r="BI12" s="594"/>
      <c r="BJ12" s="594"/>
      <c r="BK12" s="594"/>
      <c r="BL12" s="594"/>
      <c r="BM12" s="594"/>
      <c r="BN12" s="595"/>
      <c r="BO12" s="596">
        <v>47.4</v>
      </c>
      <c r="BP12" s="596"/>
      <c r="BQ12" s="596"/>
      <c r="BR12" s="596"/>
      <c r="BS12" s="602">
        <v>196047</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483834</v>
      </c>
      <c r="CS12" s="594"/>
      <c r="CT12" s="594"/>
      <c r="CU12" s="594"/>
      <c r="CV12" s="594"/>
      <c r="CW12" s="594"/>
      <c r="CX12" s="594"/>
      <c r="CY12" s="595"/>
      <c r="CZ12" s="596">
        <v>1.9</v>
      </c>
      <c r="DA12" s="596"/>
      <c r="DB12" s="596"/>
      <c r="DC12" s="596"/>
      <c r="DD12" s="602">
        <v>85540</v>
      </c>
      <c r="DE12" s="594"/>
      <c r="DF12" s="594"/>
      <c r="DG12" s="594"/>
      <c r="DH12" s="594"/>
      <c r="DI12" s="594"/>
      <c r="DJ12" s="594"/>
      <c r="DK12" s="594"/>
      <c r="DL12" s="594"/>
      <c r="DM12" s="594"/>
      <c r="DN12" s="594"/>
      <c r="DO12" s="594"/>
      <c r="DP12" s="595"/>
      <c r="DQ12" s="602">
        <v>288726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15807</v>
      </c>
      <c r="S13" s="594"/>
      <c r="T13" s="594"/>
      <c r="U13" s="594"/>
      <c r="V13" s="594"/>
      <c r="W13" s="594"/>
      <c r="X13" s="594"/>
      <c r="Y13" s="595"/>
      <c r="Z13" s="596">
        <v>0.1</v>
      </c>
      <c r="AA13" s="596"/>
      <c r="AB13" s="596"/>
      <c r="AC13" s="596"/>
      <c r="AD13" s="597">
        <v>15807</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1738101</v>
      </c>
      <c r="BH13" s="594"/>
      <c r="BI13" s="594"/>
      <c r="BJ13" s="594"/>
      <c r="BK13" s="594"/>
      <c r="BL13" s="594"/>
      <c r="BM13" s="594"/>
      <c r="BN13" s="595"/>
      <c r="BO13" s="596">
        <v>47.2</v>
      </c>
      <c r="BP13" s="596"/>
      <c r="BQ13" s="596"/>
      <c r="BR13" s="596"/>
      <c r="BS13" s="602">
        <v>196047</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1708144</v>
      </c>
      <c r="CS13" s="594"/>
      <c r="CT13" s="594"/>
      <c r="CU13" s="594"/>
      <c r="CV13" s="594"/>
      <c r="CW13" s="594"/>
      <c r="CX13" s="594"/>
      <c r="CY13" s="595"/>
      <c r="CZ13" s="596">
        <v>6.7</v>
      </c>
      <c r="DA13" s="596"/>
      <c r="DB13" s="596"/>
      <c r="DC13" s="596"/>
      <c r="DD13" s="602">
        <v>730952</v>
      </c>
      <c r="DE13" s="594"/>
      <c r="DF13" s="594"/>
      <c r="DG13" s="594"/>
      <c r="DH13" s="594"/>
      <c r="DI13" s="594"/>
      <c r="DJ13" s="594"/>
      <c r="DK13" s="594"/>
      <c r="DL13" s="594"/>
      <c r="DM13" s="594"/>
      <c r="DN13" s="594"/>
      <c r="DO13" s="594"/>
      <c r="DP13" s="595"/>
      <c r="DQ13" s="602">
        <v>993094</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114081</v>
      </c>
      <c r="BH14" s="594"/>
      <c r="BI14" s="594"/>
      <c r="BJ14" s="594"/>
      <c r="BK14" s="594"/>
      <c r="BL14" s="594"/>
      <c r="BM14" s="594"/>
      <c r="BN14" s="595"/>
      <c r="BO14" s="596">
        <v>3.1</v>
      </c>
      <c r="BP14" s="596"/>
      <c r="BQ14" s="596"/>
      <c r="BR14" s="596"/>
      <c r="BS14" s="602">
        <v>17500</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1699322</v>
      </c>
      <c r="CS14" s="594"/>
      <c r="CT14" s="594"/>
      <c r="CU14" s="594"/>
      <c r="CV14" s="594"/>
      <c r="CW14" s="594"/>
      <c r="CX14" s="594"/>
      <c r="CY14" s="595"/>
      <c r="CZ14" s="596">
        <v>6.7</v>
      </c>
      <c r="DA14" s="596"/>
      <c r="DB14" s="596"/>
      <c r="DC14" s="596"/>
      <c r="DD14" s="602">
        <v>1003006</v>
      </c>
      <c r="DE14" s="594"/>
      <c r="DF14" s="594"/>
      <c r="DG14" s="594"/>
      <c r="DH14" s="594"/>
      <c r="DI14" s="594"/>
      <c r="DJ14" s="594"/>
      <c r="DK14" s="594"/>
      <c r="DL14" s="594"/>
      <c r="DM14" s="594"/>
      <c r="DN14" s="594"/>
      <c r="DO14" s="594"/>
      <c r="DP14" s="595"/>
      <c r="DQ14" s="602">
        <v>642474</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9352</v>
      </c>
      <c r="S15" s="594"/>
      <c r="T15" s="594"/>
      <c r="U15" s="594"/>
      <c r="V15" s="594"/>
      <c r="W15" s="594"/>
      <c r="X15" s="594"/>
      <c r="Y15" s="595"/>
      <c r="Z15" s="596">
        <v>0</v>
      </c>
      <c r="AA15" s="596"/>
      <c r="AB15" s="596"/>
      <c r="AC15" s="596"/>
      <c r="AD15" s="597">
        <v>9352</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237996</v>
      </c>
      <c r="BH15" s="594"/>
      <c r="BI15" s="594"/>
      <c r="BJ15" s="594"/>
      <c r="BK15" s="594"/>
      <c r="BL15" s="594"/>
      <c r="BM15" s="594"/>
      <c r="BN15" s="595"/>
      <c r="BO15" s="596">
        <v>6.5</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2516418</v>
      </c>
      <c r="CS15" s="594"/>
      <c r="CT15" s="594"/>
      <c r="CU15" s="594"/>
      <c r="CV15" s="594"/>
      <c r="CW15" s="594"/>
      <c r="CX15" s="594"/>
      <c r="CY15" s="595"/>
      <c r="CZ15" s="596">
        <v>9.9</v>
      </c>
      <c r="DA15" s="596"/>
      <c r="DB15" s="596"/>
      <c r="DC15" s="596"/>
      <c r="DD15" s="602">
        <v>1127300</v>
      </c>
      <c r="DE15" s="594"/>
      <c r="DF15" s="594"/>
      <c r="DG15" s="594"/>
      <c r="DH15" s="594"/>
      <c r="DI15" s="594"/>
      <c r="DJ15" s="594"/>
      <c r="DK15" s="594"/>
      <c r="DL15" s="594"/>
      <c r="DM15" s="594"/>
      <c r="DN15" s="594"/>
      <c r="DO15" s="594"/>
      <c r="DP15" s="595"/>
      <c r="DQ15" s="602">
        <v>1405974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10504366</v>
      </c>
      <c r="S16" s="594"/>
      <c r="T16" s="594"/>
      <c r="U16" s="594"/>
      <c r="V16" s="594"/>
      <c r="W16" s="594"/>
      <c r="X16" s="594"/>
      <c r="Y16" s="595"/>
      <c r="Z16" s="596">
        <v>40.5</v>
      </c>
      <c r="AA16" s="596"/>
      <c r="AB16" s="596"/>
      <c r="AC16" s="596"/>
      <c r="AD16" s="597">
        <v>9324820</v>
      </c>
      <c r="AE16" s="597"/>
      <c r="AF16" s="597"/>
      <c r="AG16" s="597"/>
      <c r="AH16" s="597"/>
      <c r="AI16" s="597"/>
      <c r="AJ16" s="597"/>
      <c r="AK16" s="597"/>
      <c r="AL16" s="598">
        <v>68.2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396</v>
      </c>
      <c r="BH16" s="594"/>
      <c r="BI16" s="594"/>
      <c r="BJ16" s="594"/>
      <c r="BK16" s="594"/>
      <c r="BL16" s="594"/>
      <c r="BM16" s="594"/>
      <c r="BN16" s="595"/>
      <c r="BO16" s="596">
        <v>0</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403832</v>
      </c>
      <c r="CS16" s="594"/>
      <c r="CT16" s="594"/>
      <c r="CU16" s="594"/>
      <c r="CV16" s="594"/>
      <c r="CW16" s="594"/>
      <c r="CX16" s="594"/>
      <c r="CY16" s="595"/>
      <c r="CZ16" s="596">
        <v>1.6</v>
      </c>
      <c r="DA16" s="596"/>
      <c r="DB16" s="596"/>
      <c r="DC16" s="596"/>
      <c r="DD16" s="602" t="s">
        <v>221</v>
      </c>
      <c r="DE16" s="594"/>
      <c r="DF16" s="594"/>
      <c r="DG16" s="594"/>
      <c r="DH16" s="594"/>
      <c r="DI16" s="594"/>
      <c r="DJ16" s="594"/>
      <c r="DK16" s="594"/>
      <c r="DL16" s="594"/>
      <c r="DM16" s="594"/>
      <c r="DN16" s="594"/>
      <c r="DO16" s="594"/>
      <c r="DP16" s="595"/>
      <c r="DQ16" s="602">
        <v>23569</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9324820</v>
      </c>
      <c r="S17" s="594"/>
      <c r="T17" s="594"/>
      <c r="U17" s="594"/>
      <c r="V17" s="594"/>
      <c r="W17" s="594"/>
      <c r="X17" s="594"/>
      <c r="Y17" s="595"/>
      <c r="Z17" s="596">
        <v>35.9</v>
      </c>
      <c r="AA17" s="596"/>
      <c r="AB17" s="596"/>
      <c r="AC17" s="596"/>
      <c r="AD17" s="597">
        <v>9324820</v>
      </c>
      <c r="AE17" s="597"/>
      <c r="AF17" s="597"/>
      <c r="AG17" s="597"/>
      <c r="AH17" s="597"/>
      <c r="AI17" s="597"/>
      <c r="AJ17" s="597"/>
      <c r="AK17" s="597"/>
      <c r="AL17" s="598">
        <v>68.2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3937564</v>
      </c>
      <c r="CS17" s="594"/>
      <c r="CT17" s="594"/>
      <c r="CU17" s="594"/>
      <c r="CV17" s="594"/>
      <c r="CW17" s="594"/>
      <c r="CX17" s="594"/>
      <c r="CY17" s="595"/>
      <c r="CZ17" s="596">
        <v>15.5</v>
      </c>
      <c r="DA17" s="596"/>
      <c r="DB17" s="596"/>
      <c r="DC17" s="596"/>
      <c r="DD17" s="602" t="s">
        <v>221</v>
      </c>
      <c r="DE17" s="594"/>
      <c r="DF17" s="594"/>
      <c r="DG17" s="594"/>
      <c r="DH17" s="594"/>
      <c r="DI17" s="594"/>
      <c r="DJ17" s="594"/>
      <c r="DK17" s="594"/>
      <c r="DL17" s="594"/>
      <c r="DM17" s="594"/>
      <c r="DN17" s="594"/>
      <c r="DO17" s="594"/>
      <c r="DP17" s="595"/>
      <c r="DQ17" s="602">
        <v>3858203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1179545</v>
      </c>
      <c r="S18" s="594"/>
      <c r="T18" s="594"/>
      <c r="U18" s="594"/>
      <c r="V18" s="594"/>
      <c r="W18" s="594"/>
      <c r="X18" s="594"/>
      <c r="Y18" s="595"/>
      <c r="Z18" s="596">
        <v>4.5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71887</v>
      </c>
      <c r="BH19" s="594"/>
      <c r="BI19" s="594"/>
      <c r="BJ19" s="594"/>
      <c r="BK19" s="594"/>
      <c r="BL19" s="594"/>
      <c r="BM19" s="594"/>
      <c r="BN19" s="595"/>
      <c r="BO19" s="596">
        <v>2</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14856282</v>
      </c>
      <c r="S20" s="594"/>
      <c r="T20" s="594"/>
      <c r="U20" s="594"/>
      <c r="V20" s="594"/>
      <c r="W20" s="594"/>
      <c r="X20" s="594"/>
      <c r="Y20" s="595"/>
      <c r="Z20" s="596">
        <v>57.2</v>
      </c>
      <c r="AA20" s="596"/>
      <c r="AB20" s="596"/>
      <c r="AC20" s="596"/>
      <c r="AD20" s="597">
        <v>13610690</v>
      </c>
      <c r="AE20" s="597"/>
      <c r="AF20" s="597"/>
      <c r="AG20" s="597"/>
      <c r="AH20" s="597"/>
      <c r="AI20" s="597"/>
      <c r="AJ20" s="597"/>
      <c r="AK20" s="597"/>
      <c r="AL20" s="598">
        <v>99.5</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71887</v>
      </c>
      <c r="BH20" s="594"/>
      <c r="BI20" s="594"/>
      <c r="BJ20" s="594"/>
      <c r="BK20" s="594"/>
      <c r="BL20" s="594"/>
      <c r="BM20" s="594"/>
      <c r="BN20" s="595"/>
      <c r="BO20" s="596">
        <v>2</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25459064</v>
      </c>
      <c r="CS20" s="594"/>
      <c r="CT20" s="594"/>
      <c r="CU20" s="594"/>
      <c r="CV20" s="594"/>
      <c r="CW20" s="594"/>
      <c r="CX20" s="594"/>
      <c r="CY20" s="595"/>
      <c r="CZ20" s="596">
        <v>100</v>
      </c>
      <c r="DA20" s="596"/>
      <c r="DB20" s="596"/>
      <c r="DC20" s="596"/>
      <c r="DD20" s="602">
        <v>4282287</v>
      </c>
      <c r="DE20" s="594"/>
      <c r="DF20" s="594"/>
      <c r="DG20" s="594"/>
      <c r="DH20" s="594"/>
      <c r="DI20" s="594"/>
      <c r="DJ20" s="594"/>
      <c r="DK20" s="594"/>
      <c r="DL20" s="594"/>
      <c r="DM20" s="594"/>
      <c r="DN20" s="594"/>
      <c r="DO20" s="594"/>
      <c r="DP20" s="595"/>
      <c r="DQ20" s="602">
        <v>16242131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3562</v>
      </c>
      <c r="S21" s="594"/>
      <c r="T21" s="594"/>
      <c r="U21" s="594"/>
      <c r="V21" s="594"/>
      <c r="W21" s="594"/>
      <c r="X21" s="594"/>
      <c r="Y21" s="595"/>
      <c r="Z21" s="596">
        <v>0</v>
      </c>
      <c r="AA21" s="596"/>
      <c r="AB21" s="596"/>
      <c r="AC21" s="596"/>
      <c r="AD21" s="597">
        <v>3562</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5841</v>
      </c>
      <c r="BH21" s="594"/>
      <c r="BI21" s="594"/>
      <c r="BJ21" s="594"/>
      <c r="BK21" s="594"/>
      <c r="BL21" s="594"/>
      <c r="BM21" s="594"/>
      <c r="BN21" s="595"/>
      <c r="BO21" s="596">
        <v>0.2</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178446</v>
      </c>
      <c r="S22" s="594"/>
      <c r="T22" s="594"/>
      <c r="U22" s="594"/>
      <c r="V22" s="594"/>
      <c r="W22" s="594"/>
      <c r="X22" s="594"/>
      <c r="Y22" s="595"/>
      <c r="Z22" s="596">
        <v>0.7</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268880</v>
      </c>
      <c r="S23" s="594"/>
      <c r="T23" s="594"/>
      <c r="U23" s="594"/>
      <c r="V23" s="594"/>
      <c r="W23" s="594"/>
      <c r="X23" s="594"/>
      <c r="Y23" s="595"/>
      <c r="Z23" s="596">
        <v>1</v>
      </c>
      <c r="AA23" s="596"/>
      <c r="AB23" s="596"/>
      <c r="AC23" s="596"/>
      <c r="AD23" s="597">
        <v>31075</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66046</v>
      </c>
      <c r="BH23" s="594"/>
      <c r="BI23" s="594"/>
      <c r="BJ23" s="594"/>
      <c r="BK23" s="594"/>
      <c r="BL23" s="594"/>
      <c r="BM23" s="594"/>
      <c r="BN23" s="595"/>
      <c r="BO23" s="596">
        <v>1.8</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107248</v>
      </c>
      <c r="S24" s="594"/>
      <c r="T24" s="594"/>
      <c r="U24" s="594"/>
      <c r="V24" s="594"/>
      <c r="W24" s="594"/>
      <c r="X24" s="594"/>
      <c r="Y24" s="595"/>
      <c r="Z24" s="596">
        <v>0.4</v>
      </c>
      <c r="AA24" s="596"/>
      <c r="AB24" s="596"/>
      <c r="AC24" s="596"/>
      <c r="AD24" s="597">
        <v>442</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12017238</v>
      </c>
      <c r="CS24" s="583"/>
      <c r="CT24" s="583"/>
      <c r="CU24" s="583"/>
      <c r="CV24" s="583"/>
      <c r="CW24" s="583"/>
      <c r="CX24" s="583"/>
      <c r="CY24" s="584"/>
      <c r="CZ24" s="620">
        <v>47.2</v>
      </c>
      <c r="DA24" s="621"/>
      <c r="DB24" s="621"/>
      <c r="DC24" s="622"/>
      <c r="DD24" s="619">
        <v>9166353</v>
      </c>
      <c r="DE24" s="583"/>
      <c r="DF24" s="583"/>
      <c r="DG24" s="583"/>
      <c r="DH24" s="583"/>
      <c r="DI24" s="583"/>
      <c r="DJ24" s="583"/>
      <c r="DK24" s="584"/>
      <c r="DL24" s="619">
        <v>9036489</v>
      </c>
      <c r="DM24" s="583"/>
      <c r="DN24" s="583"/>
      <c r="DO24" s="583"/>
      <c r="DP24" s="583"/>
      <c r="DQ24" s="583"/>
      <c r="DR24" s="583"/>
      <c r="DS24" s="583"/>
      <c r="DT24" s="583"/>
      <c r="DU24" s="583"/>
      <c r="DV24" s="584"/>
      <c r="DW24" s="587">
        <v>62.4</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2917320</v>
      </c>
      <c r="S25" s="594"/>
      <c r="T25" s="594"/>
      <c r="U25" s="594"/>
      <c r="V25" s="594"/>
      <c r="W25" s="594"/>
      <c r="X25" s="594"/>
      <c r="Y25" s="595"/>
      <c r="Z25" s="596">
        <v>11.2</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4338845</v>
      </c>
      <c r="CS25" s="625"/>
      <c r="CT25" s="625"/>
      <c r="CU25" s="625"/>
      <c r="CV25" s="625"/>
      <c r="CW25" s="625"/>
      <c r="CX25" s="625"/>
      <c r="CY25" s="626"/>
      <c r="CZ25" s="627">
        <v>17</v>
      </c>
      <c r="DA25" s="628"/>
      <c r="DB25" s="628"/>
      <c r="DC25" s="629"/>
      <c r="DD25" s="602">
        <v>4079941</v>
      </c>
      <c r="DE25" s="625"/>
      <c r="DF25" s="625"/>
      <c r="DG25" s="625"/>
      <c r="DH25" s="625"/>
      <c r="DI25" s="625"/>
      <c r="DJ25" s="625"/>
      <c r="DK25" s="626"/>
      <c r="DL25" s="602">
        <v>4002778</v>
      </c>
      <c r="DM25" s="625"/>
      <c r="DN25" s="625"/>
      <c r="DO25" s="625"/>
      <c r="DP25" s="625"/>
      <c r="DQ25" s="625"/>
      <c r="DR25" s="625"/>
      <c r="DS25" s="625"/>
      <c r="DT25" s="625"/>
      <c r="DU25" s="625"/>
      <c r="DV25" s="626"/>
      <c r="DW25" s="598">
        <v>27.6</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2563577</v>
      </c>
      <c r="CS26" s="594"/>
      <c r="CT26" s="594"/>
      <c r="CU26" s="594"/>
      <c r="CV26" s="594"/>
      <c r="CW26" s="594"/>
      <c r="CX26" s="594"/>
      <c r="CY26" s="595"/>
      <c r="CZ26" s="627">
        <v>10.1</v>
      </c>
      <c r="DA26" s="628"/>
      <c r="DB26" s="628"/>
      <c r="DC26" s="629"/>
      <c r="DD26" s="602">
        <v>2411327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1629510</v>
      </c>
      <c r="S27" s="594"/>
      <c r="T27" s="594"/>
      <c r="U27" s="594"/>
      <c r="V27" s="594"/>
      <c r="W27" s="594"/>
      <c r="X27" s="594"/>
      <c r="Y27" s="595"/>
      <c r="Z27" s="596">
        <v>6.3</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3686106</v>
      </c>
      <c r="BH27" s="594"/>
      <c r="BI27" s="594"/>
      <c r="BJ27" s="594"/>
      <c r="BK27" s="594"/>
      <c r="BL27" s="594"/>
      <c r="BM27" s="594"/>
      <c r="BN27" s="595"/>
      <c r="BO27" s="596">
        <v>100</v>
      </c>
      <c r="BP27" s="596"/>
      <c r="BQ27" s="596"/>
      <c r="BR27" s="596"/>
      <c r="BS27" s="602">
        <v>264911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3740829</v>
      </c>
      <c r="CS27" s="625"/>
      <c r="CT27" s="625"/>
      <c r="CU27" s="625"/>
      <c r="CV27" s="625"/>
      <c r="CW27" s="625"/>
      <c r="CX27" s="625"/>
      <c r="CY27" s="626"/>
      <c r="CZ27" s="627">
        <v>14.7</v>
      </c>
      <c r="DA27" s="628"/>
      <c r="DB27" s="628"/>
      <c r="DC27" s="629"/>
      <c r="DD27" s="602">
        <v>1228209</v>
      </c>
      <c r="DE27" s="625"/>
      <c r="DF27" s="625"/>
      <c r="DG27" s="625"/>
      <c r="DH27" s="625"/>
      <c r="DI27" s="625"/>
      <c r="DJ27" s="625"/>
      <c r="DK27" s="626"/>
      <c r="DL27" s="602">
        <v>1175508</v>
      </c>
      <c r="DM27" s="625"/>
      <c r="DN27" s="625"/>
      <c r="DO27" s="625"/>
      <c r="DP27" s="625"/>
      <c r="DQ27" s="625"/>
      <c r="DR27" s="625"/>
      <c r="DS27" s="625"/>
      <c r="DT27" s="625"/>
      <c r="DU27" s="625"/>
      <c r="DV27" s="626"/>
      <c r="DW27" s="598">
        <v>8.1</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109174</v>
      </c>
      <c r="S28" s="594"/>
      <c r="T28" s="594"/>
      <c r="U28" s="594"/>
      <c r="V28" s="594"/>
      <c r="W28" s="594"/>
      <c r="X28" s="594"/>
      <c r="Y28" s="595"/>
      <c r="Z28" s="596">
        <v>0.4</v>
      </c>
      <c r="AA28" s="596"/>
      <c r="AB28" s="596"/>
      <c r="AC28" s="596"/>
      <c r="AD28" s="597">
        <v>26706</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3937564</v>
      </c>
      <c r="CS28" s="594"/>
      <c r="CT28" s="594"/>
      <c r="CU28" s="594"/>
      <c r="CV28" s="594"/>
      <c r="CW28" s="594"/>
      <c r="CX28" s="594"/>
      <c r="CY28" s="595"/>
      <c r="CZ28" s="627">
        <v>15.5</v>
      </c>
      <c r="DA28" s="628"/>
      <c r="DB28" s="628"/>
      <c r="DC28" s="629"/>
      <c r="DD28" s="602">
        <v>3858203</v>
      </c>
      <c r="DE28" s="594"/>
      <c r="DF28" s="594"/>
      <c r="DG28" s="594"/>
      <c r="DH28" s="594"/>
      <c r="DI28" s="594"/>
      <c r="DJ28" s="594"/>
      <c r="DK28" s="595"/>
      <c r="DL28" s="602">
        <v>3858203</v>
      </c>
      <c r="DM28" s="594"/>
      <c r="DN28" s="594"/>
      <c r="DO28" s="594"/>
      <c r="DP28" s="594"/>
      <c r="DQ28" s="594"/>
      <c r="DR28" s="594"/>
      <c r="DS28" s="594"/>
      <c r="DT28" s="594"/>
      <c r="DU28" s="594"/>
      <c r="DV28" s="595"/>
      <c r="DW28" s="598">
        <v>26.7</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60846</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3936808</v>
      </c>
      <c r="CS29" s="625"/>
      <c r="CT29" s="625"/>
      <c r="CU29" s="625"/>
      <c r="CV29" s="625"/>
      <c r="CW29" s="625"/>
      <c r="CX29" s="625"/>
      <c r="CY29" s="626"/>
      <c r="CZ29" s="627">
        <v>15.5</v>
      </c>
      <c r="DA29" s="628"/>
      <c r="DB29" s="628"/>
      <c r="DC29" s="629"/>
      <c r="DD29" s="602">
        <v>3857447</v>
      </c>
      <c r="DE29" s="625"/>
      <c r="DF29" s="625"/>
      <c r="DG29" s="625"/>
      <c r="DH29" s="625"/>
      <c r="DI29" s="625"/>
      <c r="DJ29" s="625"/>
      <c r="DK29" s="626"/>
      <c r="DL29" s="602">
        <v>3857447</v>
      </c>
      <c r="DM29" s="625"/>
      <c r="DN29" s="625"/>
      <c r="DO29" s="625"/>
      <c r="DP29" s="625"/>
      <c r="DQ29" s="625"/>
      <c r="DR29" s="625"/>
      <c r="DS29" s="625"/>
      <c r="DT29" s="625"/>
      <c r="DU29" s="625"/>
      <c r="DV29" s="626"/>
      <c r="DW29" s="598">
        <v>26.6</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461206</v>
      </c>
      <c r="S30" s="594"/>
      <c r="T30" s="594"/>
      <c r="U30" s="594"/>
      <c r="V30" s="594"/>
      <c r="W30" s="594"/>
      <c r="X30" s="594"/>
      <c r="Y30" s="595"/>
      <c r="Z30" s="596">
        <v>1.8</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98.7</v>
      </c>
      <c r="BH30" s="652"/>
      <c r="BI30" s="652"/>
      <c r="BJ30" s="652"/>
      <c r="BK30" s="652"/>
      <c r="BL30" s="652"/>
      <c r="BM30" s="588">
        <v>96.3</v>
      </c>
      <c r="BN30" s="652"/>
      <c r="BO30" s="652"/>
      <c r="BP30" s="652"/>
      <c r="BQ30" s="653"/>
      <c r="BR30" s="651">
        <v>98.7</v>
      </c>
      <c r="BS30" s="652"/>
      <c r="BT30" s="652"/>
      <c r="BU30" s="652"/>
      <c r="BV30" s="652"/>
      <c r="BW30" s="652"/>
      <c r="BX30" s="588">
        <v>96.2</v>
      </c>
      <c r="BY30" s="652"/>
      <c r="BZ30" s="652"/>
      <c r="CA30" s="652"/>
      <c r="CB30" s="653"/>
      <c r="CD30" s="656"/>
      <c r="CE30" s="657"/>
      <c r="CF30" s="607" t="s">
        <v>293</v>
      </c>
      <c r="CG30" s="608"/>
      <c r="CH30" s="608"/>
      <c r="CI30" s="608"/>
      <c r="CJ30" s="608"/>
      <c r="CK30" s="608"/>
      <c r="CL30" s="608"/>
      <c r="CM30" s="608"/>
      <c r="CN30" s="608"/>
      <c r="CO30" s="608"/>
      <c r="CP30" s="608"/>
      <c r="CQ30" s="609"/>
      <c r="CR30" s="593">
        <v>3534151</v>
      </c>
      <c r="CS30" s="594"/>
      <c r="CT30" s="594"/>
      <c r="CU30" s="594"/>
      <c r="CV30" s="594"/>
      <c r="CW30" s="594"/>
      <c r="CX30" s="594"/>
      <c r="CY30" s="595"/>
      <c r="CZ30" s="627">
        <v>13.9</v>
      </c>
      <c r="DA30" s="628"/>
      <c r="DB30" s="628"/>
      <c r="DC30" s="629"/>
      <c r="DD30" s="602">
        <v>3459644</v>
      </c>
      <c r="DE30" s="594"/>
      <c r="DF30" s="594"/>
      <c r="DG30" s="594"/>
      <c r="DH30" s="594"/>
      <c r="DI30" s="594"/>
      <c r="DJ30" s="594"/>
      <c r="DK30" s="595"/>
      <c r="DL30" s="602">
        <v>3459644</v>
      </c>
      <c r="DM30" s="594"/>
      <c r="DN30" s="594"/>
      <c r="DO30" s="594"/>
      <c r="DP30" s="594"/>
      <c r="DQ30" s="594"/>
      <c r="DR30" s="594"/>
      <c r="DS30" s="594"/>
      <c r="DT30" s="594"/>
      <c r="DU30" s="594"/>
      <c r="DV30" s="595"/>
      <c r="DW30" s="598">
        <v>23.9</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729144</v>
      </c>
      <c r="S31" s="594"/>
      <c r="T31" s="594"/>
      <c r="U31" s="594"/>
      <c r="V31" s="594"/>
      <c r="W31" s="594"/>
      <c r="X31" s="594"/>
      <c r="Y31" s="595"/>
      <c r="Z31" s="596">
        <v>2.8</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v>
      </c>
      <c r="BH31" s="625"/>
      <c r="BI31" s="625"/>
      <c r="BJ31" s="625"/>
      <c r="BK31" s="625"/>
      <c r="BL31" s="625"/>
      <c r="BM31" s="599">
        <v>97.1</v>
      </c>
      <c r="BN31" s="649"/>
      <c r="BO31" s="649"/>
      <c r="BP31" s="649"/>
      <c r="BQ31" s="650"/>
      <c r="BR31" s="648">
        <v>99</v>
      </c>
      <c r="BS31" s="625"/>
      <c r="BT31" s="625"/>
      <c r="BU31" s="625"/>
      <c r="BV31" s="625"/>
      <c r="BW31" s="625"/>
      <c r="BX31" s="599">
        <v>96.9</v>
      </c>
      <c r="BY31" s="649"/>
      <c r="BZ31" s="649"/>
      <c r="CA31" s="649"/>
      <c r="CB31" s="650"/>
      <c r="CD31" s="656"/>
      <c r="CE31" s="657"/>
      <c r="CF31" s="607" t="s">
        <v>297</v>
      </c>
      <c r="CG31" s="608"/>
      <c r="CH31" s="608"/>
      <c r="CI31" s="608"/>
      <c r="CJ31" s="608"/>
      <c r="CK31" s="608"/>
      <c r="CL31" s="608"/>
      <c r="CM31" s="608"/>
      <c r="CN31" s="608"/>
      <c r="CO31" s="608"/>
      <c r="CP31" s="608"/>
      <c r="CQ31" s="609"/>
      <c r="CR31" s="593">
        <v>402657</v>
      </c>
      <c r="CS31" s="625"/>
      <c r="CT31" s="625"/>
      <c r="CU31" s="625"/>
      <c r="CV31" s="625"/>
      <c r="CW31" s="625"/>
      <c r="CX31" s="625"/>
      <c r="CY31" s="626"/>
      <c r="CZ31" s="627">
        <v>1.6</v>
      </c>
      <c r="DA31" s="628"/>
      <c r="DB31" s="628"/>
      <c r="DC31" s="629"/>
      <c r="DD31" s="602">
        <v>397803</v>
      </c>
      <c r="DE31" s="625"/>
      <c r="DF31" s="625"/>
      <c r="DG31" s="625"/>
      <c r="DH31" s="625"/>
      <c r="DI31" s="625"/>
      <c r="DJ31" s="625"/>
      <c r="DK31" s="626"/>
      <c r="DL31" s="602">
        <v>397803</v>
      </c>
      <c r="DM31" s="625"/>
      <c r="DN31" s="625"/>
      <c r="DO31" s="625"/>
      <c r="DP31" s="625"/>
      <c r="DQ31" s="625"/>
      <c r="DR31" s="625"/>
      <c r="DS31" s="625"/>
      <c r="DT31" s="625"/>
      <c r="DU31" s="625"/>
      <c r="DV31" s="626"/>
      <c r="DW31" s="598">
        <v>2.7</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357659</v>
      </c>
      <c r="S32" s="594"/>
      <c r="T32" s="594"/>
      <c r="U32" s="594"/>
      <c r="V32" s="594"/>
      <c r="W32" s="594"/>
      <c r="X32" s="594"/>
      <c r="Y32" s="595"/>
      <c r="Z32" s="596">
        <v>1.4</v>
      </c>
      <c r="AA32" s="596"/>
      <c r="AB32" s="596"/>
      <c r="AC32" s="596"/>
      <c r="AD32" s="597">
        <v>945</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98.3</v>
      </c>
      <c r="BH32" s="661"/>
      <c r="BI32" s="661"/>
      <c r="BJ32" s="661"/>
      <c r="BK32" s="661"/>
      <c r="BL32" s="661"/>
      <c r="BM32" s="662">
        <v>95.2</v>
      </c>
      <c r="BN32" s="661"/>
      <c r="BO32" s="661"/>
      <c r="BP32" s="661"/>
      <c r="BQ32" s="663"/>
      <c r="BR32" s="660">
        <v>98.2</v>
      </c>
      <c r="BS32" s="661"/>
      <c r="BT32" s="661"/>
      <c r="BU32" s="661"/>
      <c r="BV32" s="661"/>
      <c r="BW32" s="661"/>
      <c r="BX32" s="662">
        <v>95.2</v>
      </c>
      <c r="BY32" s="661"/>
      <c r="BZ32" s="661"/>
      <c r="CA32" s="661"/>
      <c r="CB32" s="663"/>
      <c r="CD32" s="658"/>
      <c r="CE32" s="659"/>
      <c r="CF32" s="607" t="s">
        <v>300</v>
      </c>
      <c r="CG32" s="608"/>
      <c r="CH32" s="608"/>
      <c r="CI32" s="608"/>
      <c r="CJ32" s="608"/>
      <c r="CK32" s="608"/>
      <c r="CL32" s="608"/>
      <c r="CM32" s="608"/>
      <c r="CN32" s="608"/>
      <c r="CO32" s="608"/>
      <c r="CP32" s="608"/>
      <c r="CQ32" s="609"/>
      <c r="CR32" s="593">
        <v>756</v>
      </c>
      <c r="CS32" s="594"/>
      <c r="CT32" s="594"/>
      <c r="CU32" s="594"/>
      <c r="CV32" s="594"/>
      <c r="CW32" s="594"/>
      <c r="CX32" s="594"/>
      <c r="CY32" s="595"/>
      <c r="CZ32" s="627">
        <v>0</v>
      </c>
      <c r="DA32" s="628"/>
      <c r="DB32" s="628"/>
      <c r="DC32" s="629"/>
      <c r="DD32" s="602">
        <v>756</v>
      </c>
      <c r="DE32" s="594"/>
      <c r="DF32" s="594"/>
      <c r="DG32" s="594"/>
      <c r="DH32" s="594"/>
      <c r="DI32" s="594"/>
      <c r="DJ32" s="594"/>
      <c r="DK32" s="595"/>
      <c r="DL32" s="602">
        <v>756</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4275900</v>
      </c>
      <c r="S33" s="594"/>
      <c r="T33" s="594"/>
      <c r="U33" s="594"/>
      <c r="V33" s="594"/>
      <c r="W33" s="594"/>
      <c r="X33" s="594"/>
      <c r="Y33" s="595"/>
      <c r="Z33" s="596">
        <v>16.5</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8755707</v>
      </c>
      <c r="CS33" s="625"/>
      <c r="CT33" s="625"/>
      <c r="CU33" s="625"/>
      <c r="CV33" s="625"/>
      <c r="CW33" s="625"/>
      <c r="CX33" s="625"/>
      <c r="CY33" s="626"/>
      <c r="CZ33" s="627">
        <v>34.4</v>
      </c>
      <c r="DA33" s="628"/>
      <c r="DB33" s="628"/>
      <c r="DC33" s="629"/>
      <c r="DD33" s="602">
        <v>6438402</v>
      </c>
      <c r="DE33" s="625"/>
      <c r="DF33" s="625"/>
      <c r="DG33" s="625"/>
      <c r="DH33" s="625"/>
      <c r="DI33" s="625"/>
      <c r="DJ33" s="625"/>
      <c r="DK33" s="626"/>
      <c r="DL33" s="602">
        <v>4424917</v>
      </c>
      <c r="DM33" s="625"/>
      <c r="DN33" s="625"/>
      <c r="DO33" s="625"/>
      <c r="DP33" s="625"/>
      <c r="DQ33" s="625"/>
      <c r="DR33" s="625"/>
      <c r="DS33" s="625"/>
      <c r="DT33" s="625"/>
      <c r="DU33" s="625"/>
      <c r="DV33" s="626"/>
      <c r="DW33" s="598">
        <v>30.6</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2651871</v>
      </c>
      <c r="CS34" s="594"/>
      <c r="CT34" s="594"/>
      <c r="CU34" s="594"/>
      <c r="CV34" s="594"/>
      <c r="CW34" s="594"/>
      <c r="CX34" s="594"/>
      <c r="CY34" s="595"/>
      <c r="CZ34" s="627">
        <v>10.4</v>
      </c>
      <c r="DA34" s="628"/>
      <c r="DB34" s="628"/>
      <c r="DC34" s="629"/>
      <c r="DD34" s="602">
        <v>1980415</v>
      </c>
      <c r="DE34" s="594"/>
      <c r="DF34" s="594"/>
      <c r="DG34" s="594"/>
      <c r="DH34" s="594"/>
      <c r="DI34" s="594"/>
      <c r="DJ34" s="594"/>
      <c r="DK34" s="595"/>
      <c r="DL34" s="602">
        <v>1652496</v>
      </c>
      <c r="DM34" s="594"/>
      <c r="DN34" s="594"/>
      <c r="DO34" s="594"/>
      <c r="DP34" s="594"/>
      <c r="DQ34" s="594"/>
      <c r="DR34" s="594"/>
      <c r="DS34" s="594"/>
      <c r="DT34" s="594"/>
      <c r="DU34" s="594"/>
      <c r="DV34" s="595"/>
      <c r="DW34" s="598">
        <v>11.4</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803700</v>
      </c>
      <c r="S35" s="594"/>
      <c r="T35" s="594"/>
      <c r="U35" s="594"/>
      <c r="V35" s="594"/>
      <c r="W35" s="594"/>
      <c r="X35" s="594"/>
      <c r="Y35" s="595"/>
      <c r="Z35" s="596">
        <v>3.1</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3824467</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78243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188738</v>
      </c>
      <c r="CS35" s="625"/>
      <c r="CT35" s="625"/>
      <c r="CU35" s="625"/>
      <c r="CV35" s="625"/>
      <c r="CW35" s="625"/>
      <c r="CX35" s="625"/>
      <c r="CY35" s="626"/>
      <c r="CZ35" s="627">
        <v>0.7</v>
      </c>
      <c r="DA35" s="628"/>
      <c r="DB35" s="628"/>
      <c r="DC35" s="629"/>
      <c r="DD35" s="602">
        <v>155526</v>
      </c>
      <c r="DE35" s="625"/>
      <c r="DF35" s="625"/>
      <c r="DG35" s="625"/>
      <c r="DH35" s="625"/>
      <c r="DI35" s="625"/>
      <c r="DJ35" s="625"/>
      <c r="DK35" s="626"/>
      <c r="DL35" s="602">
        <v>155526</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25955177</v>
      </c>
      <c r="S36" s="666"/>
      <c r="T36" s="666"/>
      <c r="U36" s="666"/>
      <c r="V36" s="666"/>
      <c r="W36" s="666"/>
      <c r="X36" s="666"/>
      <c r="Y36" s="667"/>
      <c r="Z36" s="668">
        <v>100</v>
      </c>
      <c r="AA36" s="668"/>
      <c r="AB36" s="668"/>
      <c r="AC36" s="668"/>
      <c r="AD36" s="669">
        <v>13673420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1140162</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11395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1763227</v>
      </c>
      <c r="CS36" s="594"/>
      <c r="CT36" s="594"/>
      <c r="CU36" s="594"/>
      <c r="CV36" s="594"/>
      <c r="CW36" s="594"/>
      <c r="CX36" s="594"/>
      <c r="CY36" s="595"/>
      <c r="CZ36" s="627">
        <v>6.9</v>
      </c>
      <c r="DA36" s="628"/>
      <c r="DB36" s="628"/>
      <c r="DC36" s="629"/>
      <c r="DD36" s="602">
        <v>1362947</v>
      </c>
      <c r="DE36" s="594"/>
      <c r="DF36" s="594"/>
      <c r="DG36" s="594"/>
      <c r="DH36" s="594"/>
      <c r="DI36" s="594"/>
      <c r="DJ36" s="594"/>
      <c r="DK36" s="595"/>
      <c r="DL36" s="602">
        <v>804046</v>
      </c>
      <c r="DM36" s="594"/>
      <c r="DN36" s="594"/>
      <c r="DO36" s="594"/>
      <c r="DP36" s="594"/>
      <c r="DQ36" s="594"/>
      <c r="DR36" s="594"/>
      <c r="DS36" s="594"/>
      <c r="DT36" s="594"/>
      <c r="DU36" s="594"/>
      <c r="DV36" s="595"/>
      <c r="DW36" s="598">
        <v>5.6</v>
      </c>
      <c r="DX36" s="623"/>
      <c r="DY36" s="623"/>
      <c r="DZ36" s="623"/>
      <c r="EA36" s="623"/>
      <c r="EB36" s="623"/>
      <c r="EC36" s="624"/>
    </row>
    <row r="37" spans="2:133" ht="11.25" customHeight="1">
      <c r="AQ37" s="672" t="s">
        <v>315</v>
      </c>
      <c r="AR37" s="673"/>
      <c r="AS37" s="673"/>
      <c r="AT37" s="673"/>
      <c r="AU37" s="673"/>
      <c r="AV37" s="673"/>
      <c r="AW37" s="673"/>
      <c r="AX37" s="673"/>
      <c r="AY37" s="674"/>
      <c r="AZ37" s="593">
        <v>529545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5409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14407</v>
      </c>
      <c r="CS37" s="625"/>
      <c r="CT37" s="625"/>
      <c r="CU37" s="625"/>
      <c r="CV37" s="625"/>
      <c r="CW37" s="625"/>
      <c r="CX37" s="625"/>
      <c r="CY37" s="626"/>
      <c r="CZ37" s="627">
        <v>0.1</v>
      </c>
      <c r="DA37" s="628"/>
      <c r="DB37" s="628"/>
      <c r="DC37" s="629"/>
      <c r="DD37" s="602">
        <v>14407</v>
      </c>
      <c r="DE37" s="625"/>
      <c r="DF37" s="625"/>
      <c r="DG37" s="625"/>
      <c r="DH37" s="625"/>
      <c r="DI37" s="625"/>
      <c r="DJ37" s="625"/>
      <c r="DK37" s="626"/>
      <c r="DL37" s="602">
        <v>14407</v>
      </c>
      <c r="DM37" s="625"/>
      <c r="DN37" s="625"/>
      <c r="DO37" s="625"/>
      <c r="DP37" s="625"/>
      <c r="DQ37" s="625"/>
      <c r="DR37" s="625"/>
      <c r="DS37" s="625"/>
      <c r="DT37" s="625"/>
      <c r="DU37" s="625"/>
      <c r="DV37" s="626"/>
      <c r="DW37" s="598">
        <v>0.1</v>
      </c>
      <c r="DX37" s="623"/>
      <c r="DY37" s="623"/>
      <c r="DZ37" s="623"/>
      <c r="EA37" s="623"/>
      <c r="EB37" s="623"/>
      <c r="EC37" s="624"/>
    </row>
    <row r="38" spans="2:133" ht="11.25" customHeight="1">
      <c r="AQ38" s="672" t="s">
        <v>318</v>
      </c>
      <c r="AR38" s="673"/>
      <c r="AS38" s="673"/>
      <c r="AT38" s="673"/>
      <c r="AU38" s="673"/>
      <c r="AV38" s="673"/>
      <c r="AW38" s="673"/>
      <c r="AX38" s="673"/>
      <c r="AY38" s="674"/>
      <c r="AZ38" s="593">
        <v>212365</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8595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2447339</v>
      </c>
      <c r="CS38" s="594"/>
      <c r="CT38" s="594"/>
      <c r="CU38" s="594"/>
      <c r="CV38" s="594"/>
      <c r="CW38" s="594"/>
      <c r="CX38" s="594"/>
      <c r="CY38" s="595"/>
      <c r="CZ38" s="627">
        <v>9.6</v>
      </c>
      <c r="DA38" s="628"/>
      <c r="DB38" s="628"/>
      <c r="DC38" s="629"/>
      <c r="DD38" s="602">
        <v>2177356</v>
      </c>
      <c r="DE38" s="594"/>
      <c r="DF38" s="594"/>
      <c r="DG38" s="594"/>
      <c r="DH38" s="594"/>
      <c r="DI38" s="594"/>
      <c r="DJ38" s="594"/>
      <c r="DK38" s="595"/>
      <c r="DL38" s="602">
        <v>1812849</v>
      </c>
      <c r="DM38" s="594"/>
      <c r="DN38" s="594"/>
      <c r="DO38" s="594"/>
      <c r="DP38" s="594"/>
      <c r="DQ38" s="594"/>
      <c r="DR38" s="594"/>
      <c r="DS38" s="594"/>
      <c r="DT38" s="594"/>
      <c r="DU38" s="594"/>
      <c r="DV38" s="595"/>
      <c r="DW38" s="598">
        <v>12.5</v>
      </c>
      <c r="DX38" s="623"/>
      <c r="DY38" s="623"/>
      <c r="DZ38" s="623"/>
      <c r="EA38" s="623"/>
      <c r="EB38" s="623"/>
      <c r="EC38" s="624"/>
    </row>
    <row r="39" spans="2:133" ht="11.25" customHeight="1">
      <c r="AQ39" s="672" t="s">
        <v>321</v>
      </c>
      <c r="AR39" s="673"/>
      <c r="AS39" s="673"/>
      <c r="AT39" s="673"/>
      <c r="AU39" s="673"/>
      <c r="AV39" s="673"/>
      <c r="AW39" s="673"/>
      <c r="AX39" s="673"/>
      <c r="AY39" s="674"/>
      <c r="AZ39" s="593">
        <v>111179</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886239</v>
      </c>
      <c r="CS39" s="625"/>
      <c r="CT39" s="625"/>
      <c r="CU39" s="625"/>
      <c r="CV39" s="625"/>
      <c r="CW39" s="625"/>
      <c r="CX39" s="625"/>
      <c r="CY39" s="626"/>
      <c r="CZ39" s="627">
        <v>3.5</v>
      </c>
      <c r="DA39" s="628"/>
      <c r="DB39" s="628"/>
      <c r="DC39" s="629"/>
      <c r="DD39" s="602">
        <v>425865</v>
      </c>
      <c r="DE39" s="625"/>
      <c r="DF39" s="625"/>
      <c r="DG39" s="625"/>
      <c r="DH39" s="625"/>
      <c r="DI39" s="625"/>
      <c r="DJ39" s="625"/>
      <c r="DK39" s="626"/>
      <c r="DL39" s="602" t="s">
        <v>325</v>
      </c>
      <c r="DM39" s="625"/>
      <c r="DN39" s="625"/>
      <c r="DO39" s="625"/>
      <c r="DP39" s="625"/>
      <c r="DQ39" s="625"/>
      <c r="DR39" s="625"/>
      <c r="DS39" s="625"/>
      <c r="DT39" s="625"/>
      <c r="DU39" s="625"/>
      <c r="DV39" s="626"/>
      <c r="DW39" s="598" t="s">
        <v>325</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378894</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121</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818293</v>
      </c>
      <c r="CS40" s="594"/>
      <c r="CT40" s="594"/>
      <c r="CU40" s="594"/>
      <c r="CV40" s="594"/>
      <c r="CW40" s="594"/>
      <c r="CX40" s="594"/>
      <c r="CY40" s="595"/>
      <c r="CZ40" s="627">
        <v>3.2</v>
      </c>
      <c r="DA40" s="628"/>
      <c r="DB40" s="628"/>
      <c r="DC40" s="629"/>
      <c r="DD40" s="602">
        <v>336293</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1452322</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374</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4686119</v>
      </c>
      <c r="CS42" s="594"/>
      <c r="CT42" s="594"/>
      <c r="CU42" s="594"/>
      <c r="CV42" s="594"/>
      <c r="CW42" s="594"/>
      <c r="CX42" s="594"/>
      <c r="CY42" s="595"/>
      <c r="CZ42" s="627">
        <v>18.399999999999999</v>
      </c>
      <c r="DA42" s="676"/>
      <c r="DB42" s="676"/>
      <c r="DC42" s="677"/>
      <c r="DD42" s="602">
        <v>637376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112859</v>
      </c>
      <c r="CS43" s="625"/>
      <c r="CT43" s="625"/>
      <c r="CU43" s="625"/>
      <c r="CV43" s="625"/>
      <c r="CW43" s="625"/>
      <c r="CX43" s="625"/>
      <c r="CY43" s="626"/>
      <c r="CZ43" s="627">
        <v>0.4</v>
      </c>
      <c r="DA43" s="628"/>
      <c r="DB43" s="628"/>
      <c r="DC43" s="629"/>
      <c r="DD43" s="602">
        <v>112859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288</v>
      </c>
      <c r="CE44" s="700"/>
      <c r="CF44" s="590" t="s">
        <v>338</v>
      </c>
      <c r="CG44" s="591"/>
      <c r="CH44" s="591"/>
      <c r="CI44" s="591"/>
      <c r="CJ44" s="591"/>
      <c r="CK44" s="591"/>
      <c r="CL44" s="591"/>
      <c r="CM44" s="591"/>
      <c r="CN44" s="591"/>
      <c r="CO44" s="591"/>
      <c r="CP44" s="591"/>
      <c r="CQ44" s="592"/>
      <c r="CR44" s="593">
        <v>4282287</v>
      </c>
      <c r="CS44" s="594"/>
      <c r="CT44" s="594"/>
      <c r="CU44" s="594"/>
      <c r="CV44" s="594"/>
      <c r="CW44" s="594"/>
      <c r="CX44" s="594"/>
      <c r="CY44" s="595"/>
      <c r="CZ44" s="627">
        <v>16.8</v>
      </c>
      <c r="DA44" s="676"/>
      <c r="DB44" s="676"/>
      <c r="DC44" s="677"/>
      <c r="DD44" s="602">
        <v>613807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1665284</v>
      </c>
      <c r="CS45" s="625"/>
      <c r="CT45" s="625"/>
      <c r="CU45" s="625"/>
      <c r="CV45" s="625"/>
      <c r="CW45" s="625"/>
      <c r="CX45" s="625"/>
      <c r="CY45" s="626"/>
      <c r="CZ45" s="627">
        <v>6.5</v>
      </c>
      <c r="DA45" s="628"/>
      <c r="DB45" s="628"/>
      <c r="DC45" s="629"/>
      <c r="DD45" s="602">
        <v>45965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2585454</v>
      </c>
      <c r="CS46" s="594"/>
      <c r="CT46" s="594"/>
      <c r="CU46" s="594"/>
      <c r="CV46" s="594"/>
      <c r="CW46" s="594"/>
      <c r="CX46" s="594"/>
      <c r="CY46" s="595"/>
      <c r="CZ46" s="627">
        <v>10.199999999999999</v>
      </c>
      <c r="DA46" s="676"/>
      <c r="DB46" s="676"/>
      <c r="DC46" s="677"/>
      <c r="DD46" s="602">
        <v>555693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403832</v>
      </c>
      <c r="CS47" s="625"/>
      <c r="CT47" s="625"/>
      <c r="CU47" s="625"/>
      <c r="CV47" s="625"/>
      <c r="CW47" s="625"/>
      <c r="CX47" s="625"/>
      <c r="CY47" s="626"/>
      <c r="CZ47" s="627">
        <v>1.6</v>
      </c>
      <c r="DA47" s="628"/>
      <c r="DB47" s="628"/>
      <c r="DC47" s="629"/>
      <c r="DD47" s="602">
        <v>23569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25459064</v>
      </c>
      <c r="CS49" s="661"/>
      <c r="CT49" s="661"/>
      <c r="CU49" s="661"/>
      <c r="CV49" s="661"/>
      <c r="CW49" s="661"/>
      <c r="CX49" s="661"/>
      <c r="CY49" s="688"/>
      <c r="CZ49" s="689">
        <v>100</v>
      </c>
      <c r="DA49" s="690"/>
      <c r="DB49" s="690"/>
      <c r="DC49" s="691"/>
      <c r="DD49" s="692">
        <v>16242131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26012</v>
      </c>
      <c r="R7" s="723"/>
      <c r="S7" s="723"/>
      <c r="T7" s="723"/>
      <c r="U7" s="723"/>
      <c r="V7" s="723">
        <v>25460</v>
      </c>
      <c r="W7" s="723"/>
      <c r="X7" s="723"/>
      <c r="Y7" s="723"/>
      <c r="Z7" s="723"/>
      <c r="AA7" s="723">
        <v>552</v>
      </c>
      <c r="AB7" s="723"/>
      <c r="AC7" s="723"/>
      <c r="AD7" s="723"/>
      <c r="AE7" s="724"/>
      <c r="AF7" s="725">
        <v>310</v>
      </c>
      <c r="AG7" s="726"/>
      <c r="AH7" s="726"/>
      <c r="AI7" s="726"/>
      <c r="AJ7" s="727"/>
      <c r="AK7" s="762"/>
      <c r="AL7" s="763"/>
      <c r="AM7" s="763"/>
      <c r="AN7" s="763"/>
      <c r="AO7" s="763"/>
      <c r="AP7" s="763">
        <v>33541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v>-3</v>
      </c>
      <c r="CI7" s="760"/>
      <c r="CJ7" s="760"/>
      <c r="CK7" s="760"/>
      <c r="CL7" s="761"/>
      <c r="CM7" s="759">
        <v>17</v>
      </c>
      <c r="CN7" s="760"/>
      <c r="CO7" s="760"/>
      <c r="CP7" s="760"/>
      <c r="CQ7" s="761"/>
      <c r="CR7" s="759">
        <v>5</v>
      </c>
      <c r="CS7" s="760"/>
      <c r="CT7" s="760"/>
      <c r="CU7" s="760"/>
      <c r="CV7" s="761"/>
      <c r="CW7" s="759" t="s">
        <v>551</v>
      </c>
      <c r="CX7" s="760"/>
      <c r="CY7" s="760"/>
      <c r="CZ7" s="760"/>
      <c r="DA7" s="761"/>
      <c r="DB7" s="759" t="s">
        <v>552</v>
      </c>
      <c r="DC7" s="760"/>
      <c r="DD7" s="760"/>
      <c r="DE7" s="760"/>
      <c r="DF7" s="761"/>
      <c r="DG7" s="759" t="s">
        <v>552</v>
      </c>
      <c r="DH7" s="760"/>
      <c r="DI7" s="760"/>
      <c r="DJ7" s="760"/>
      <c r="DK7" s="761"/>
      <c r="DL7" s="759" t="s">
        <v>552</v>
      </c>
      <c r="DM7" s="760"/>
      <c r="DN7" s="760"/>
      <c r="DO7" s="760"/>
      <c r="DP7" s="761"/>
      <c r="DQ7" s="759" t="s">
        <v>552</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1</v>
      </c>
      <c r="R8" s="747"/>
      <c r="S8" s="747"/>
      <c r="T8" s="747"/>
      <c r="U8" s="747"/>
      <c r="V8" s="747">
        <v>57</v>
      </c>
      <c r="W8" s="747"/>
      <c r="X8" s="747"/>
      <c r="Y8" s="747"/>
      <c r="Z8" s="747"/>
      <c r="AA8" s="747">
        <v>-56</v>
      </c>
      <c r="AB8" s="747"/>
      <c r="AC8" s="747"/>
      <c r="AD8" s="747"/>
      <c r="AE8" s="748"/>
      <c r="AF8" s="749">
        <v>-56</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10</v>
      </c>
      <c r="CI8" s="770"/>
      <c r="CJ8" s="770"/>
      <c r="CK8" s="770"/>
      <c r="CL8" s="771"/>
      <c r="CM8" s="769">
        <v>37</v>
      </c>
      <c r="CN8" s="770"/>
      <c r="CO8" s="770"/>
      <c r="CP8" s="770"/>
      <c r="CQ8" s="771"/>
      <c r="CR8" s="769">
        <v>26</v>
      </c>
      <c r="CS8" s="770"/>
      <c r="CT8" s="770"/>
      <c r="CU8" s="770"/>
      <c r="CV8" s="771"/>
      <c r="CW8" s="769" t="s">
        <v>552</v>
      </c>
      <c r="CX8" s="770"/>
      <c r="CY8" s="770"/>
      <c r="CZ8" s="770"/>
      <c r="DA8" s="771"/>
      <c r="DB8" s="769" t="s">
        <v>552</v>
      </c>
      <c r="DC8" s="770"/>
      <c r="DD8" s="770"/>
      <c r="DE8" s="770"/>
      <c r="DF8" s="771"/>
      <c r="DG8" s="769" t="s">
        <v>552</v>
      </c>
      <c r="DH8" s="770"/>
      <c r="DI8" s="770"/>
      <c r="DJ8" s="770"/>
      <c r="DK8" s="771"/>
      <c r="DL8" s="769" t="s">
        <v>552</v>
      </c>
      <c r="DM8" s="770"/>
      <c r="DN8" s="770"/>
      <c r="DO8" s="770"/>
      <c r="DP8" s="771"/>
      <c r="DQ8" s="769" t="s">
        <v>552</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83</v>
      </c>
      <c r="R9" s="747"/>
      <c r="S9" s="747"/>
      <c r="T9" s="747"/>
      <c r="U9" s="747"/>
      <c r="V9" s="747">
        <v>83</v>
      </c>
      <c r="W9" s="747"/>
      <c r="X9" s="747"/>
      <c r="Y9" s="747"/>
      <c r="Z9" s="747"/>
      <c r="AA9" s="747" t="s">
        <v>552</v>
      </c>
      <c r="AB9" s="747"/>
      <c r="AC9" s="747"/>
      <c r="AD9" s="747"/>
      <c r="AE9" s="748"/>
      <c r="AF9" s="749" t="s">
        <v>112</v>
      </c>
      <c r="AG9" s="750"/>
      <c r="AH9" s="750"/>
      <c r="AI9" s="750"/>
      <c r="AJ9" s="751"/>
      <c r="AK9" s="752"/>
      <c r="AL9" s="753"/>
      <c r="AM9" s="753"/>
      <c r="AN9" s="753"/>
      <c r="AO9" s="753"/>
      <c r="AP9" s="753">
        <v>482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69">
        <v>-1</v>
      </c>
      <c r="CI9" s="770"/>
      <c r="CJ9" s="770"/>
      <c r="CK9" s="770"/>
      <c r="CL9" s="771"/>
      <c r="CM9" s="769">
        <v>3</v>
      </c>
      <c r="CN9" s="770"/>
      <c r="CO9" s="770"/>
      <c r="CP9" s="770"/>
      <c r="CQ9" s="771"/>
      <c r="CR9" s="769">
        <v>25</v>
      </c>
      <c r="CS9" s="770"/>
      <c r="CT9" s="770"/>
      <c r="CU9" s="770"/>
      <c r="CV9" s="771"/>
      <c r="CW9" s="769" t="s">
        <v>552</v>
      </c>
      <c r="CX9" s="770"/>
      <c r="CY9" s="770"/>
      <c r="CZ9" s="770"/>
      <c r="DA9" s="771"/>
      <c r="DB9" s="769" t="s">
        <v>552</v>
      </c>
      <c r="DC9" s="770"/>
      <c r="DD9" s="770"/>
      <c r="DE9" s="770"/>
      <c r="DF9" s="771"/>
      <c r="DG9" s="769" t="s">
        <v>553</v>
      </c>
      <c r="DH9" s="770"/>
      <c r="DI9" s="770"/>
      <c r="DJ9" s="770"/>
      <c r="DK9" s="771"/>
      <c r="DL9" s="769" t="s">
        <v>553</v>
      </c>
      <c r="DM9" s="770"/>
      <c r="DN9" s="770"/>
      <c r="DO9" s="770"/>
      <c r="DP9" s="771"/>
      <c r="DQ9" s="769" t="s">
        <v>552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549</v>
      </c>
      <c r="BT10" s="757"/>
      <c r="BU10" s="757"/>
      <c r="BV10" s="757"/>
      <c r="BW10" s="757"/>
      <c r="BX10" s="757"/>
      <c r="BY10" s="757"/>
      <c r="BZ10" s="757"/>
      <c r="CA10" s="757"/>
      <c r="CB10" s="757"/>
      <c r="CC10" s="757"/>
      <c r="CD10" s="757"/>
      <c r="CE10" s="757"/>
      <c r="CF10" s="757"/>
      <c r="CG10" s="758"/>
      <c r="CH10" s="769">
        <v>1</v>
      </c>
      <c r="CI10" s="770"/>
      <c r="CJ10" s="770"/>
      <c r="CK10" s="770"/>
      <c r="CL10" s="771"/>
      <c r="CM10" s="769">
        <v>105</v>
      </c>
      <c r="CN10" s="770"/>
      <c r="CO10" s="770"/>
      <c r="CP10" s="770"/>
      <c r="CQ10" s="771"/>
      <c r="CR10" s="769">
        <v>30</v>
      </c>
      <c r="CS10" s="770"/>
      <c r="CT10" s="770"/>
      <c r="CU10" s="770"/>
      <c r="CV10" s="771"/>
      <c r="CW10" s="769" t="s">
        <v>553</v>
      </c>
      <c r="CX10" s="770"/>
      <c r="CY10" s="770"/>
      <c r="CZ10" s="770"/>
      <c r="DA10" s="771"/>
      <c r="DB10" s="769" t="s">
        <v>554</v>
      </c>
      <c r="DC10" s="770"/>
      <c r="DD10" s="770"/>
      <c r="DE10" s="770"/>
      <c r="DF10" s="771"/>
      <c r="DG10" s="769" t="s">
        <v>553</v>
      </c>
      <c r="DH10" s="770"/>
      <c r="DI10" s="770"/>
      <c r="DJ10" s="770"/>
      <c r="DK10" s="771"/>
      <c r="DL10" s="769" t="s">
        <v>553</v>
      </c>
      <c r="DM10" s="770"/>
      <c r="DN10" s="770"/>
      <c r="DO10" s="770"/>
      <c r="DP10" s="771"/>
      <c r="DQ10" s="769" t="s">
        <v>553</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550</v>
      </c>
      <c r="BT11" s="757"/>
      <c r="BU11" s="757"/>
      <c r="BV11" s="757"/>
      <c r="BW11" s="757"/>
      <c r="BX11" s="757"/>
      <c r="BY11" s="757"/>
      <c r="BZ11" s="757"/>
      <c r="CA11" s="757"/>
      <c r="CB11" s="757"/>
      <c r="CC11" s="757"/>
      <c r="CD11" s="757"/>
      <c r="CE11" s="757"/>
      <c r="CF11" s="757"/>
      <c r="CG11" s="758"/>
      <c r="CH11" s="769">
        <v>-5</v>
      </c>
      <c r="CI11" s="770"/>
      <c r="CJ11" s="770"/>
      <c r="CK11" s="770"/>
      <c r="CL11" s="771"/>
      <c r="CM11" s="769">
        <v>82</v>
      </c>
      <c r="CN11" s="770"/>
      <c r="CO11" s="770"/>
      <c r="CP11" s="770"/>
      <c r="CQ11" s="771"/>
      <c r="CR11" s="769">
        <v>5</v>
      </c>
      <c r="CS11" s="770"/>
      <c r="CT11" s="770"/>
      <c r="CU11" s="770"/>
      <c r="CV11" s="771"/>
      <c r="CW11" s="769" t="s">
        <v>552</v>
      </c>
      <c r="CX11" s="770"/>
      <c r="CY11" s="770"/>
      <c r="CZ11" s="770"/>
      <c r="DA11" s="771"/>
      <c r="DB11" s="769" t="s">
        <v>554</v>
      </c>
      <c r="DC11" s="770"/>
      <c r="DD11" s="770"/>
      <c r="DE11" s="770"/>
      <c r="DF11" s="771"/>
      <c r="DG11" s="769" t="s">
        <v>553</v>
      </c>
      <c r="DH11" s="770"/>
      <c r="DI11" s="770"/>
      <c r="DJ11" s="770"/>
      <c r="DK11" s="771"/>
      <c r="DL11" s="769" t="s">
        <v>552</v>
      </c>
      <c r="DM11" s="770"/>
      <c r="DN11" s="770"/>
      <c r="DO11" s="770"/>
      <c r="DP11" s="771"/>
      <c r="DQ11" s="769" t="s">
        <v>552</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254</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4766</v>
      </c>
      <c r="R28" s="811"/>
      <c r="S28" s="811"/>
      <c r="T28" s="811"/>
      <c r="U28" s="811"/>
      <c r="V28" s="811">
        <v>4688</v>
      </c>
      <c r="W28" s="811"/>
      <c r="X28" s="811"/>
      <c r="Y28" s="811"/>
      <c r="Z28" s="811"/>
      <c r="AA28" s="811">
        <v>78</v>
      </c>
      <c r="AB28" s="811"/>
      <c r="AC28" s="811"/>
      <c r="AD28" s="811"/>
      <c r="AE28" s="812"/>
      <c r="AF28" s="813">
        <v>78</v>
      </c>
      <c r="AG28" s="811"/>
      <c r="AH28" s="811"/>
      <c r="AI28" s="811"/>
      <c r="AJ28" s="814"/>
      <c r="AK28" s="815">
        <v>367</v>
      </c>
      <c r="AL28" s="806"/>
      <c r="AM28" s="806"/>
      <c r="AN28" s="806"/>
      <c r="AO28" s="806"/>
      <c r="AP28" s="806" t="s">
        <v>552</v>
      </c>
      <c r="AQ28" s="806"/>
      <c r="AR28" s="806"/>
      <c r="AS28" s="806"/>
      <c r="AT28" s="806"/>
      <c r="AU28" s="806" t="s">
        <v>552</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13</v>
      </c>
      <c r="R29" s="747"/>
      <c r="S29" s="747"/>
      <c r="T29" s="747"/>
      <c r="U29" s="747"/>
      <c r="V29" s="747">
        <v>13</v>
      </c>
      <c r="W29" s="747"/>
      <c r="X29" s="747"/>
      <c r="Y29" s="747"/>
      <c r="Z29" s="747"/>
      <c r="AA29" s="747" t="s">
        <v>552</v>
      </c>
      <c r="AB29" s="747"/>
      <c r="AC29" s="747"/>
      <c r="AD29" s="747"/>
      <c r="AE29" s="748"/>
      <c r="AF29" s="749" t="s">
        <v>112</v>
      </c>
      <c r="AG29" s="750"/>
      <c r="AH29" s="750"/>
      <c r="AI29" s="750"/>
      <c r="AJ29" s="751"/>
      <c r="AK29" s="818">
        <v>12</v>
      </c>
      <c r="AL29" s="819"/>
      <c r="AM29" s="819"/>
      <c r="AN29" s="819"/>
      <c r="AO29" s="819"/>
      <c r="AP29" s="819">
        <v>78</v>
      </c>
      <c r="AQ29" s="819"/>
      <c r="AR29" s="819"/>
      <c r="AS29" s="819"/>
      <c r="AT29" s="819"/>
      <c r="AU29" s="819">
        <v>78</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1066</v>
      </c>
      <c r="R30" s="747"/>
      <c r="S30" s="747"/>
      <c r="T30" s="747"/>
      <c r="U30" s="747"/>
      <c r="V30" s="747">
        <v>1059</v>
      </c>
      <c r="W30" s="747"/>
      <c r="X30" s="747"/>
      <c r="Y30" s="747"/>
      <c r="Z30" s="747"/>
      <c r="AA30" s="747">
        <v>7</v>
      </c>
      <c r="AB30" s="747"/>
      <c r="AC30" s="747"/>
      <c r="AD30" s="747"/>
      <c r="AE30" s="748"/>
      <c r="AF30" s="749">
        <v>7</v>
      </c>
      <c r="AG30" s="750"/>
      <c r="AH30" s="750"/>
      <c r="AI30" s="750"/>
      <c r="AJ30" s="751"/>
      <c r="AK30" s="818">
        <v>714</v>
      </c>
      <c r="AL30" s="819"/>
      <c r="AM30" s="819"/>
      <c r="AN30" s="819"/>
      <c r="AO30" s="819"/>
      <c r="AP30" s="819" t="s">
        <v>552</v>
      </c>
      <c r="AQ30" s="819"/>
      <c r="AR30" s="819"/>
      <c r="AS30" s="819"/>
      <c r="AT30" s="819"/>
      <c r="AU30" s="819" t="s">
        <v>552</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5146</v>
      </c>
      <c r="R31" s="747"/>
      <c r="S31" s="747"/>
      <c r="T31" s="747"/>
      <c r="U31" s="747"/>
      <c r="V31" s="747">
        <v>5104</v>
      </c>
      <c r="W31" s="747"/>
      <c r="X31" s="747"/>
      <c r="Y31" s="747"/>
      <c r="Z31" s="747"/>
      <c r="AA31" s="747">
        <v>42</v>
      </c>
      <c r="AB31" s="747"/>
      <c r="AC31" s="747"/>
      <c r="AD31" s="747"/>
      <c r="AE31" s="748"/>
      <c r="AF31" s="749">
        <v>42</v>
      </c>
      <c r="AG31" s="750"/>
      <c r="AH31" s="750"/>
      <c r="AI31" s="750"/>
      <c r="AJ31" s="751"/>
      <c r="AK31" s="818">
        <v>733</v>
      </c>
      <c r="AL31" s="819"/>
      <c r="AM31" s="819"/>
      <c r="AN31" s="819"/>
      <c r="AO31" s="819"/>
      <c r="AP31" s="819" t="s">
        <v>552</v>
      </c>
      <c r="AQ31" s="819"/>
      <c r="AR31" s="819"/>
      <c r="AS31" s="819"/>
      <c r="AT31" s="819"/>
      <c r="AU31" s="819" t="s">
        <v>552</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920</v>
      </c>
      <c r="R32" s="747"/>
      <c r="S32" s="747"/>
      <c r="T32" s="747"/>
      <c r="U32" s="747"/>
      <c r="V32" s="747">
        <v>1012</v>
      </c>
      <c r="W32" s="747"/>
      <c r="X32" s="747"/>
      <c r="Y32" s="747"/>
      <c r="Z32" s="747"/>
      <c r="AA32" s="747">
        <v>92</v>
      </c>
      <c r="AB32" s="747"/>
      <c r="AC32" s="747"/>
      <c r="AD32" s="747"/>
      <c r="AE32" s="748"/>
      <c r="AF32" s="749">
        <v>702</v>
      </c>
      <c r="AG32" s="750"/>
      <c r="AH32" s="750"/>
      <c r="AI32" s="750"/>
      <c r="AJ32" s="751"/>
      <c r="AK32" s="818">
        <v>237</v>
      </c>
      <c r="AL32" s="819"/>
      <c r="AM32" s="819"/>
      <c r="AN32" s="819"/>
      <c r="AO32" s="819"/>
      <c r="AP32" s="819">
        <v>6326</v>
      </c>
      <c r="AQ32" s="819"/>
      <c r="AR32" s="819"/>
      <c r="AS32" s="819"/>
      <c r="AT32" s="819"/>
      <c r="AU32" s="819">
        <v>1075</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3878</v>
      </c>
      <c r="R33" s="747"/>
      <c r="S33" s="747"/>
      <c r="T33" s="747"/>
      <c r="U33" s="747"/>
      <c r="V33" s="747">
        <v>4440</v>
      </c>
      <c r="W33" s="747"/>
      <c r="X33" s="747"/>
      <c r="Y33" s="747"/>
      <c r="Z33" s="747"/>
      <c r="AA33" s="747">
        <v>562</v>
      </c>
      <c r="AB33" s="747"/>
      <c r="AC33" s="747"/>
      <c r="AD33" s="747"/>
      <c r="AE33" s="748"/>
      <c r="AF33" s="749">
        <v>719</v>
      </c>
      <c r="AG33" s="750"/>
      <c r="AH33" s="750"/>
      <c r="AI33" s="750"/>
      <c r="AJ33" s="751"/>
      <c r="AK33" s="818">
        <v>740</v>
      </c>
      <c r="AL33" s="819"/>
      <c r="AM33" s="819"/>
      <c r="AN33" s="819"/>
      <c r="AO33" s="819"/>
      <c r="AP33" s="819">
        <v>3097</v>
      </c>
      <c r="AQ33" s="819"/>
      <c r="AR33" s="819"/>
      <c r="AS33" s="819"/>
      <c r="AT33" s="819"/>
      <c r="AU33" s="819">
        <v>1861</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334</v>
      </c>
      <c r="R34" s="747"/>
      <c r="S34" s="747"/>
      <c r="T34" s="747"/>
      <c r="U34" s="747"/>
      <c r="V34" s="747">
        <v>334</v>
      </c>
      <c r="W34" s="747"/>
      <c r="X34" s="747"/>
      <c r="Y34" s="747"/>
      <c r="Z34" s="747"/>
      <c r="AA34" s="747" t="s">
        <v>552</v>
      </c>
      <c r="AB34" s="747"/>
      <c r="AC34" s="747"/>
      <c r="AD34" s="747"/>
      <c r="AE34" s="748"/>
      <c r="AF34" s="749" t="s">
        <v>112</v>
      </c>
      <c r="AG34" s="750"/>
      <c r="AH34" s="750"/>
      <c r="AI34" s="750"/>
      <c r="AJ34" s="751"/>
      <c r="AK34" s="818">
        <v>87</v>
      </c>
      <c r="AL34" s="819"/>
      <c r="AM34" s="819"/>
      <c r="AN34" s="819"/>
      <c r="AO34" s="819"/>
      <c r="AP34" s="819">
        <v>647</v>
      </c>
      <c r="AQ34" s="819"/>
      <c r="AR34" s="819"/>
      <c r="AS34" s="819"/>
      <c r="AT34" s="819"/>
      <c r="AU34" s="819">
        <v>497</v>
      </c>
      <c r="AV34" s="819"/>
      <c r="AW34" s="819"/>
      <c r="AX34" s="819"/>
      <c r="AY34" s="819"/>
      <c r="AZ34" s="820"/>
      <c r="BA34" s="820"/>
      <c r="BB34" s="820"/>
      <c r="BC34" s="820"/>
      <c r="BD34" s="820"/>
      <c r="BE34" s="816" t="s">
        <v>390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391</v>
      </c>
      <c r="C35" s="744"/>
      <c r="D35" s="744"/>
      <c r="E35" s="744"/>
      <c r="F35" s="744"/>
      <c r="G35" s="744"/>
      <c r="H35" s="744"/>
      <c r="I35" s="744"/>
      <c r="J35" s="744"/>
      <c r="K35" s="744"/>
      <c r="L35" s="744"/>
      <c r="M35" s="744"/>
      <c r="N35" s="744"/>
      <c r="O35" s="744"/>
      <c r="P35" s="745"/>
      <c r="Q35" s="746">
        <v>157</v>
      </c>
      <c r="R35" s="747"/>
      <c r="S35" s="747"/>
      <c r="T35" s="747"/>
      <c r="U35" s="747"/>
      <c r="V35" s="747">
        <v>157</v>
      </c>
      <c r="W35" s="747"/>
      <c r="X35" s="747"/>
      <c r="Y35" s="747"/>
      <c r="Z35" s="747"/>
      <c r="AA35" s="747" t="s">
        <v>552</v>
      </c>
      <c r="AB35" s="747"/>
      <c r="AC35" s="747"/>
      <c r="AD35" s="747"/>
      <c r="AE35" s="748"/>
      <c r="AF35" s="749" t="s">
        <v>112</v>
      </c>
      <c r="AG35" s="750"/>
      <c r="AH35" s="750"/>
      <c r="AI35" s="750"/>
      <c r="AJ35" s="751"/>
      <c r="AK35" s="818">
        <v>29</v>
      </c>
      <c r="AL35" s="819"/>
      <c r="AM35" s="819"/>
      <c r="AN35" s="819"/>
      <c r="AO35" s="819"/>
      <c r="AP35" s="819">
        <v>334</v>
      </c>
      <c r="AQ35" s="819"/>
      <c r="AR35" s="819"/>
      <c r="AS35" s="819"/>
      <c r="AT35" s="819"/>
      <c r="AU35" s="819">
        <v>280</v>
      </c>
      <c r="AV35" s="819"/>
      <c r="AW35" s="819"/>
      <c r="AX35" s="819"/>
      <c r="AY35" s="819"/>
      <c r="AZ35" s="820"/>
      <c r="BA35" s="820"/>
      <c r="BB35" s="820"/>
      <c r="BC35" s="820"/>
      <c r="BD35" s="820"/>
      <c r="BE35" s="816" t="s">
        <v>390</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72</v>
      </c>
      <c r="R36" s="747"/>
      <c r="S36" s="747"/>
      <c r="T36" s="747"/>
      <c r="U36" s="747"/>
      <c r="V36" s="747">
        <v>72</v>
      </c>
      <c r="W36" s="747"/>
      <c r="X36" s="747"/>
      <c r="Y36" s="747"/>
      <c r="Z36" s="747"/>
      <c r="AA36" s="747" t="s">
        <v>552</v>
      </c>
      <c r="AB36" s="747"/>
      <c r="AC36" s="747"/>
      <c r="AD36" s="747"/>
      <c r="AE36" s="748"/>
      <c r="AF36" s="749" t="s">
        <v>112</v>
      </c>
      <c r="AG36" s="750"/>
      <c r="AH36" s="750"/>
      <c r="AI36" s="750"/>
      <c r="AJ36" s="751"/>
      <c r="AK36" s="818">
        <v>64</v>
      </c>
      <c r="AL36" s="819"/>
      <c r="AM36" s="819"/>
      <c r="AN36" s="819"/>
      <c r="AO36" s="819"/>
      <c r="AP36" s="819">
        <v>526</v>
      </c>
      <c r="AQ36" s="819"/>
      <c r="AR36" s="819"/>
      <c r="AS36" s="819"/>
      <c r="AT36" s="819"/>
      <c r="AU36" s="819">
        <v>503</v>
      </c>
      <c r="AV36" s="819"/>
      <c r="AW36" s="819"/>
      <c r="AX36" s="819"/>
      <c r="AY36" s="819"/>
      <c r="AZ36" s="820"/>
      <c r="BA36" s="820"/>
      <c r="BB36" s="820"/>
      <c r="BC36" s="820"/>
      <c r="BD36" s="820"/>
      <c r="BE36" s="816" t="s">
        <v>390</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393</v>
      </c>
      <c r="C37" s="744"/>
      <c r="D37" s="744"/>
      <c r="E37" s="744"/>
      <c r="F37" s="744"/>
      <c r="G37" s="744"/>
      <c r="H37" s="744"/>
      <c r="I37" s="744"/>
      <c r="J37" s="744"/>
      <c r="K37" s="744"/>
      <c r="L37" s="744"/>
      <c r="M37" s="744"/>
      <c r="N37" s="744"/>
      <c r="O37" s="744"/>
      <c r="P37" s="745"/>
      <c r="Q37" s="746">
        <v>1454</v>
      </c>
      <c r="R37" s="747"/>
      <c r="S37" s="747"/>
      <c r="T37" s="747"/>
      <c r="U37" s="747"/>
      <c r="V37" s="747">
        <v>1448</v>
      </c>
      <c r="W37" s="747"/>
      <c r="X37" s="747"/>
      <c r="Y37" s="747"/>
      <c r="Z37" s="747"/>
      <c r="AA37" s="747">
        <v>6</v>
      </c>
      <c r="AB37" s="747"/>
      <c r="AC37" s="747"/>
      <c r="AD37" s="747"/>
      <c r="AE37" s="748"/>
      <c r="AF37" s="749" t="s">
        <v>112</v>
      </c>
      <c r="AG37" s="750"/>
      <c r="AH37" s="750"/>
      <c r="AI37" s="750"/>
      <c r="AJ37" s="751"/>
      <c r="AK37" s="818">
        <v>437</v>
      </c>
      <c r="AL37" s="819"/>
      <c r="AM37" s="819"/>
      <c r="AN37" s="819"/>
      <c r="AO37" s="819"/>
      <c r="AP37" s="819">
        <v>5674</v>
      </c>
      <c r="AQ37" s="819"/>
      <c r="AR37" s="819"/>
      <c r="AS37" s="819"/>
      <c r="AT37" s="819"/>
      <c r="AU37" s="819">
        <v>5277</v>
      </c>
      <c r="AV37" s="819"/>
      <c r="AW37" s="819"/>
      <c r="AX37" s="819"/>
      <c r="AY37" s="819"/>
      <c r="AZ37" s="820"/>
      <c r="BA37" s="820"/>
      <c r="BB37" s="820"/>
      <c r="BC37" s="820"/>
      <c r="BD37" s="820"/>
      <c r="BE37" s="816" t="s">
        <v>390</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1548</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398</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543</v>
      </c>
      <c r="C68" s="858"/>
      <c r="D68" s="858"/>
      <c r="E68" s="858"/>
      <c r="F68" s="858"/>
      <c r="G68" s="858"/>
      <c r="H68" s="858"/>
      <c r="I68" s="858"/>
      <c r="J68" s="858"/>
      <c r="K68" s="858"/>
      <c r="L68" s="858"/>
      <c r="M68" s="858"/>
      <c r="N68" s="858"/>
      <c r="O68" s="858"/>
      <c r="P68" s="859"/>
      <c r="Q68" s="860">
        <v>6388</v>
      </c>
      <c r="R68" s="854"/>
      <c r="S68" s="854"/>
      <c r="T68" s="854"/>
      <c r="U68" s="854"/>
      <c r="V68" s="854">
        <v>6331</v>
      </c>
      <c r="W68" s="854"/>
      <c r="X68" s="854"/>
      <c r="Y68" s="854"/>
      <c r="Z68" s="854"/>
      <c r="AA68" s="854">
        <v>57</v>
      </c>
      <c r="AB68" s="854"/>
      <c r="AC68" s="854"/>
      <c r="AD68" s="854"/>
      <c r="AE68" s="854"/>
      <c r="AF68" s="854">
        <v>57</v>
      </c>
      <c r="AG68" s="854"/>
      <c r="AH68" s="854"/>
      <c r="AI68" s="854"/>
      <c r="AJ68" s="854"/>
      <c r="AK68" s="854">
        <v>36</v>
      </c>
      <c r="AL68" s="854"/>
      <c r="AM68" s="854"/>
      <c r="AN68" s="854"/>
      <c r="AO68" s="854"/>
      <c r="AP68" s="854" t="s">
        <v>552</v>
      </c>
      <c r="AQ68" s="854"/>
      <c r="AR68" s="854"/>
      <c r="AS68" s="854"/>
      <c r="AT68" s="854"/>
      <c r="AU68" s="854" t="s">
        <v>552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544</v>
      </c>
      <c r="C69" s="862"/>
      <c r="D69" s="862"/>
      <c r="E69" s="862"/>
      <c r="F69" s="862"/>
      <c r="G69" s="862"/>
      <c r="H69" s="862"/>
      <c r="I69" s="862"/>
      <c r="J69" s="862"/>
      <c r="K69" s="862"/>
      <c r="L69" s="862"/>
      <c r="M69" s="862"/>
      <c r="N69" s="862"/>
      <c r="O69" s="862"/>
      <c r="P69" s="863"/>
      <c r="Q69" s="864">
        <v>1003</v>
      </c>
      <c r="R69" s="819"/>
      <c r="S69" s="819"/>
      <c r="T69" s="819"/>
      <c r="U69" s="819"/>
      <c r="V69" s="819">
        <v>990</v>
      </c>
      <c r="W69" s="819"/>
      <c r="X69" s="819"/>
      <c r="Y69" s="819"/>
      <c r="Z69" s="819"/>
      <c r="AA69" s="819">
        <v>13</v>
      </c>
      <c r="AB69" s="819"/>
      <c r="AC69" s="819"/>
      <c r="AD69" s="819"/>
      <c r="AE69" s="819"/>
      <c r="AF69" s="819">
        <v>13</v>
      </c>
      <c r="AG69" s="819"/>
      <c r="AH69" s="819"/>
      <c r="AI69" s="819"/>
      <c r="AJ69" s="819"/>
      <c r="AK69" s="819">
        <v>33</v>
      </c>
      <c r="AL69" s="819"/>
      <c r="AM69" s="819"/>
      <c r="AN69" s="819"/>
      <c r="AO69" s="819"/>
      <c r="AP69" s="819" t="s">
        <v>552</v>
      </c>
      <c r="AQ69" s="819"/>
      <c r="AR69" s="819"/>
      <c r="AS69" s="819"/>
      <c r="AT69" s="819"/>
      <c r="AU69" s="819" t="s">
        <v>552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545</v>
      </c>
      <c r="C70" s="862"/>
      <c r="D70" s="862"/>
      <c r="E70" s="862"/>
      <c r="F70" s="862"/>
      <c r="G70" s="862"/>
      <c r="H70" s="862"/>
      <c r="I70" s="862"/>
      <c r="J70" s="862"/>
      <c r="K70" s="862"/>
      <c r="L70" s="862"/>
      <c r="M70" s="862"/>
      <c r="N70" s="862"/>
      <c r="O70" s="862"/>
      <c r="P70" s="863"/>
      <c r="Q70" s="864">
        <v>105861</v>
      </c>
      <c r="R70" s="819"/>
      <c r="S70" s="819"/>
      <c r="T70" s="819"/>
      <c r="U70" s="819"/>
      <c r="V70" s="819">
        <v>104455</v>
      </c>
      <c r="W70" s="819"/>
      <c r="X70" s="819"/>
      <c r="Y70" s="819"/>
      <c r="Z70" s="819"/>
      <c r="AA70" s="819">
        <v>1406</v>
      </c>
      <c r="AB70" s="819"/>
      <c r="AC70" s="819"/>
      <c r="AD70" s="819"/>
      <c r="AE70" s="819"/>
      <c r="AF70" s="819">
        <v>1406</v>
      </c>
      <c r="AG70" s="819"/>
      <c r="AH70" s="819"/>
      <c r="AI70" s="819"/>
      <c r="AJ70" s="819"/>
      <c r="AK70" s="819">
        <v>1543</v>
      </c>
      <c r="AL70" s="819"/>
      <c r="AM70" s="819"/>
      <c r="AN70" s="819"/>
      <c r="AO70" s="819"/>
      <c r="AP70" s="819" t="s">
        <v>553</v>
      </c>
      <c r="AQ70" s="819"/>
      <c r="AR70" s="819"/>
      <c r="AS70" s="819"/>
      <c r="AT70" s="819"/>
      <c r="AU70" s="819" t="s">
        <v>552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287</v>
      </c>
      <c r="AG109" s="883"/>
      <c r="AH109" s="883"/>
      <c r="AI109" s="883"/>
      <c r="AJ109" s="884"/>
      <c r="AK109" s="882" t="s">
        <v>286</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287</v>
      </c>
      <c r="BW109" s="883"/>
      <c r="BX109" s="883"/>
      <c r="BY109" s="883"/>
      <c r="BZ109" s="884"/>
      <c r="CA109" s="882" t="s">
        <v>286</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287</v>
      </c>
      <c r="DM109" s="883"/>
      <c r="DN109" s="883"/>
      <c r="DO109" s="883"/>
      <c r="DP109" s="884"/>
      <c r="DQ109" s="882" t="s">
        <v>286</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3903535</v>
      </c>
      <c r="AB110" s="890"/>
      <c r="AC110" s="890"/>
      <c r="AD110" s="890"/>
      <c r="AE110" s="891"/>
      <c r="AF110" s="892">
        <v>3937882</v>
      </c>
      <c r="AG110" s="890"/>
      <c r="AH110" s="890"/>
      <c r="AI110" s="890"/>
      <c r="AJ110" s="891"/>
      <c r="AK110" s="892">
        <v>3936808</v>
      </c>
      <c r="AL110" s="890"/>
      <c r="AM110" s="890"/>
      <c r="AN110" s="890"/>
      <c r="AO110" s="891"/>
      <c r="AP110" s="893">
        <v>35.6</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32536342</v>
      </c>
      <c r="BR110" s="927"/>
      <c r="BS110" s="927"/>
      <c r="BT110" s="927"/>
      <c r="BU110" s="927"/>
      <c r="BV110" s="927">
        <v>33281895</v>
      </c>
      <c r="BW110" s="927"/>
      <c r="BX110" s="927"/>
      <c r="BY110" s="927"/>
      <c r="BZ110" s="927"/>
      <c r="CA110" s="927">
        <v>34023094</v>
      </c>
      <c r="CB110" s="927"/>
      <c r="CC110" s="927"/>
      <c r="CD110" s="927"/>
      <c r="CE110" s="927"/>
      <c r="CF110" s="941">
        <v>307.89999999999998</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1163332</v>
      </c>
      <c r="BR111" s="920"/>
      <c r="BS111" s="920"/>
      <c r="BT111" s="920"/>
      <c r="BU111" s="920"/>
      <c r="BV111" s="920">
        <v>1038321</v>
      </c>
      <c r="BW111" s="920"/>
      <c r="BX111" s="920"/>
      <c r="BY111" s="920"/>
      <c r="BZ111" s="920"/>
      <c r="CA111" s="920">
        <v>925600</v>
      </c>
      <c r="CB111" s="920"/>
      <c r="CC111" s="920"/>
      <c r="CD111" s="920"/>
      <c r="CE111" s="920"/>
      <c r="CF111" s="914">
        <v>8.4</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9766135</v>
      </c>
      <c r="BR112" s="920"/>
      <c r="BS112" s="920"/>
      <c r="BT112" s="920"/>
      <c r="BU112" s="920"/>
      <c r="BV112" s="920">
        <v>9656462</v>
      </c>
      <c r="BW112" s="920"/>
      <c r="BX112" s="920"/>
      <c r="BY112" s="920"/>
      <c r="BZ112" s="920"/>
      <c r="CA112" s="920">
        <v>9566451</v>
      </c>
      <c r="CB112" s="920"/>
      <c r="CC112" s="920"/>
      <c r="CD112" s="920"/>
      <c r="CE112" s="920"/>
      <c r="CF112" s="914">
        <v>86.6</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685717</v>
      </c>
      <c r="AB113" s="934"/>
      <c r="AC113" s="934"/>
      <c r="AD113" s="934"/>
      <c r="AE113" s="935"/>
      <c r="AF113" s="936">
        <v>672228</v>
      </c>
      <c r="AG113" s="934"/>
      <c r="AH113" s="934"/>
      <c r="AI113" s="934"/>
      <c r="AJ113" s="935"/>
      <c r="AK113" s="936">
        <v>685597</v>
      </c>
      <c r="AL113" s="934"/>
      <c r="AM113" s="934"/>
      <c r="AN113" s="934"/>
      <c r="AO113" s="935"/>
      <c r="AP113" s="937">
        <v>6.2</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4084980</v>
      </c>
      <c r="BR114" s="920"/>
      <c r="BS114" s="920"/>
      <c r="BT114" s="920"/>
      <c r="BU114" s="920"/>
      <c r="BV114" s="920">
        <v>3795223</v>
      </c>
      <c r="BW114" s="920"/>
      <c r="BX114" s="920"/>
      <c r="BY114" s="920"/>
      <c r="BZ114" s="920"/>
      <c r="CA114" s="920">
        <v>3609369</v>
      </c>
      <c r="CB114" s="920"/>
      <c r="CC114" s="920"/>
      <c r="CD114" s="920"/>
      <c r="CE114" s="920"/>
      <c r="CF114" s="914">
        <v>32.700000000000003</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127619</v>
      </c>
      <c r="AB115" s="934"/>
      <c r="AC115" s="934"/>
      <c r="AD115" s="934"/>
      <c r="AE115" s="935"/>
      <c r="AF115" s="936">
        <v>121905</v>
      </c>
      <c r="AG115" s="934"/>
      <c r="AH115" s="934"/>
      <c r="AI115" s="934"/>
      <c r="AJ115" s="935"/>
      <c r="AK115" s="936">
        <v>120140</v>
      </c>
      <c r="AL115" s="934"/>
      <c r="AM115" s="934"/>
      <c r="AN115" s="934"/>
      <c r="AO115" s="935"/>
      <c r="AP115" s="937">
        <v>1.1000000000000001</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137120</v>
      </c>
      <c r="DH116" s="959"/>
      <c r="DI116" s="959"/>
      <c r="DJ116" s="959"/>
      <c r="DK116" s="960"/>
      <c r="DL116" s="961">
        <v>123400</v>
      </c>
      <c r="DM116" s="959"/>
      <c r="DN116" s="959"/>
      <c r="DO116" s="959"/>
      <c r="DP116" s="960"/>
      <c r="DQ116" s="961">
        <v>109680</v>
      </c>
      <c r="DR116" s="959"/>
      <c r="DS116" s="959"/>
      <c r="DT116" s="959"/>
      <c r="DU116" s="960"/>
      <c r="DV116" s="962">
        <v>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4716871</v>
      </c>
      <c r="AB117" s="966"/>
      <c r="AC117" s="966"/>
      <c r="AD117" s="966"/>
      <c r="AE117" s="967"/>
      <c r="AF117" s="965">
        <v>4732015</v>
      </c>
      <c r="AG117" s="966"/>
      <c r="AH117" s="966"/>
      <c r="AI117" s="966"/>
      <c r="AJ117" s="967"/>
      <c r="AK117" s="965">
        <v>4742545</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287</v>
      </c>
      <c r="AG118" s="883"/>
      <c r="AH118" s="883"/>
      <c r="AI118" s="883"/>
      <c r="AJ118" s="884"/>
      <c r="AK118" s="882" t="s">
        <v>286</v>
      </c>
      <c r="AL118" s="883"/>
      <c r="AM118" s="883"/>
      <c r="AN118" s="883"/>
      <c r="AO118" s="884"/>
      <c r="AP118" s="990" t="s">
        <v>409</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437</v>
      </c>
      <c r="BP118" s="994"/>
      <c r="BQ118" s="985">
        <v>47550789</v>
      </c>
      <c r="BR118" s="986"/>
      <c r="BS118" s="986"/>
      <c r="BT118" s="986"/>
      <c r="BU118" s="986"/>
      <c r="BV118" s="986">
        <v>47771901</v>
      </c>
      <c r="BW118" s="986"/>
      <c r="BX118" s="986"/>
      <c r="BY118" s="986"/>
      <c r="BZ118" s="986"/>
      <c r="CA118" s="986">
        <v>48124514</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8414739</v>
      </c>
      <c r="BR119" s="927"/>
      <c r="BS119" s="927"/>
      <c r="BT119" s="927"/>
      <c r="BU119" s="927"/>
      <c r="BV119" s="927">
        <v>7821022</v>
      </c>
      <c r="BW119" s="927"/>
      <c r="BX119" s="927"/>
      <c r="BY119" s="927"/>
      <c r="BZ119" s="927"/>
      <c r="CA119" s="927">
        <v>8008286</v>
      </c>
      <c r="CB119" s="927"/>
      <c r="CC119" s="927"/>
      <c r="CD119" s="927"/>
      <c r="CE119" s="927"/>
      <c r="CF119" s="941">
        <v>72.5</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1026212</v>
      </c>
      <c r="DH119" s="998"/>
      <c r="DI119" s="998"/>
      <c r="DJ119" s="998"/>
      <c r="DK119" s="999"/>
      <c r="DL119" s="1000">
        <v>914921</v>
      </c>
      <c r="DM119" s="998"/>
      <c r="DN119" s="998"/>
      <c r="DO119" s="998"/>
      <c r="DP119" s="999"/>
      <c r="DQ119" s="1000">
        <v>815920</v>
      </c>
      <c r="DR119" s="998"/>
      <c r="DS119" s="998"/>
      <c r="DT119" s="998"/>
      <c r="DU119" s="999"/>
      <c r="DV119" s="1001">
        <v>7.4</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1568937</v>
      </c>
      <c r="BR120" s="920"/>
      <c r="BS120" s="920"/>
      <c r="BT120" s="920"/>
      <c r="BU120" s="920"/>
      <c r="BV120" s="920">
        <v>1508863</v>
      </c>
      <c r="BW120" s="920"/>
      <c r="BX120" s="920"/>
      <c r="BY120" s="920"/>
      <c r="BZ120" s="920"/>
      <c r="CA120" s="920">
        <v>1656941</v>
      </c>
      <c r="CB120" s="920"/>
      <c r="CC120" s="920"/>
      <c r="CD120" s="920"/>
      <c r="CE120" s="920"/>
      <c r="CF120" s="914">
        <v>15</v>
      </c>
      <c r="CG120" s="915"/>
      <c r="CH120" s="915"/>
      <c r="CI120" s="915"/>
      <c r="CJ120" s="915"/>
      <c r="CK120" s="1013" t="s">
        <v>443</v>
      </c>
      <c r="CL120" s="1014"/>
      <c r="CM120" s="1014"/>
      <c r="CN120" s="1014"/>
      <c r="CO120" s="1015"/>
      <c r="CP120" s="1021" t="s">
        <v>393</v>
      </c>
      <c r="CQ120" s="1022"/>
      <c r="CR120" s="1022"/>
      <c r="CS120" s="1022"/>
      <c r="CT120" s="1022"/>
      <c r="CU120" s="1022"/>
      <c r="CV120" s="1022"/>
      <c r="CW120" s="1022"/>
      <c r="CX120" s="1022"/>
      <c r="CY120" s="1022"/>
      <c r="CZ120" s="1022"/>
      <c r="DA120" s="1022"/>
      <c r="DB120" s="1022"/>
      <c r="DC120" s="1022"/>
      <c r="DD120" s="1022"/>
      <c r="DE120" s="1022"/>
      <c r="DF120" s="1023"/>
      <c r="DG120" s="926">
        <v>4945837</v>
      </c>
      <c r="DH120" s="927"/>
      <c r="DI120" s="927"/>
      <c r="DJ120" s="927"/>
      <c r="DK120" s="927"/>
      <c r="DL120" s="927">
        <v>5132069</v>
      </c>
      <c r="DM120" s="927"/>
      <c r="DN120" s="927"/>
      <c r="DO120" s="927"/>
      <c r="DP120" s="927"/>
      <c r="DQ120" s="927">
        <v>5277204</v>
      </c>
      <c r="DR120" s="927"/>
      <c r="DS120" s="927"/>
      <c r="DT120" s="927"/>
      <c r="DU120" s="927"/>
      <c r="DV120" s="928">
        <v>47.8</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26838399</v>
      </c>
      <c r="BR121" s="986"/>
      <c r="BS121" s="986"/>
      <c r="BT121" s="986"/>
      <c r="BU121" s="986"/>
      <c r="BV121" s="986">
        <v>28186119</v>
      </c>
      <c r="BW121" s="986"/>
      <c r="BX121" s="986"/>
      <c r="BY121" s="986"/>
      <c r="BZ121" s="986"/>
      <c r="CA121" s="986">
        <v>29000356</v>
      </c>
      <c r="CB121" s="986"/>
      <c r="CC121" s="986"/>
      <c r="CD121" s="986"/>
      <c r="CE121" s="986"/>
      <c r="CF121" s="1024">
        <v>262.39999999999998</v>
      </c>
      <c r="CG121" s="1025"/>
      <c r="CH121" s="1025"/>
      <c r="CI121" s="1025"/>
      <c r="CJ121" s="1025"/>
      <c r="CK121" s="1016"/>
      <c r="CL121" s="1017"/>
      <c r="CM121" s="1017"/>
      <c r="CN121" s="1017"/>
      <c r="CO121" s="1018"/>
      <c r="CP121" s="1007" t="s">
        <v>388</v>
      </c>
      <c r="CQ121" s="1008"/>
      <c r="CR121" s="1008"/>
      <c r="CS121" s="1008"/>
      <c r="CT121" s="1008"/>
      <c r="CU121" s="1008"/>
      <c r="CV121" s="1008"/>
      <c r="CW121" s="1008"/>
      <c r="CX121" s="1008"/>
      <c r="CY121" s="1008"/>
      <c r="CZ121" s="1008"/>
      <c r="DA121" s="1008"/>
      <c r="DB121" s="1008"/>
      <c r="DC121" s="1008"/>
      <c r="DD121" s="1008"/>
      <c r="DE121" s="1008"/>
      <c r="DF121" s="1009"/>
      <c r="DG121" s="919">
        <v>1766122</v>
      </c>
      <c r="DH121" s="920"/>
      <c r="DI121" s="920"/>
      <c r="DJ121" s="920"/>
      <c r="DK121" s="920"/>
      <c r="DL121" s="920">
        <v>1808053</v>
      </c>
      <c r="DM121" s="920"/>
      <c r="DN121" s="920"/>
      <c r="DO121" s="920"/>
      <c r="DP121" s="920"/>
      <c r="DQ121" s="920">
        <v>1861021</v>
      </c>
      <c r="DR121" s="920"/>
      <c r="DS121" s="920"/>
      <c r="DT121" s="920"/>
      <c r="DU121" s="920"/>
      <c r="DV121" s="921">
        <v>16.8</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446</v>
      </c>
      <c r="BP122" s="994"/>
      <c r="BQ122" s="1034">
        <v>36822075</v>
      </c>
      <c r="BR122" s="1035"/>
      <c r="BS122" s="1035"/>
      <c r="BT122" s="1035"/>
      <c r="BU122" s="1035"/>
      <c r="BV122" s="1035">
        <v>37516004</v>
      </c>
      <c r="BW122" s="1035"/>
      <c r="BX122" s="1035"/>
      <c r="BY122" s="1035"/>
      <c r="BZ122" s="1035"/>
      <c r="CA122" s="1035">
        <v>38665583</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1703877</v>
      </c>
      <c r="DH122" s="920"/>
      <c r="DI122" s="920"/>
      <c r="DJ122" s="920"/>
      <c r="DK122" s="920"/>
      <c r="DL122" s="920">
        <v>1387620</v>
      </c>
      <c r="DM122" s="920"/>
      <c r="DN122" s="920"/>
      <c r="DO122" s="920"/>
      <c r="DP122" s="920"/>
      <c r="DQ122" s="920">
        <v>1075350</v>
      </c>
      <c r="DR122" s="920"/>
      <c r="DS122" s="920"/>
      <c r="DT122" s="920"/>
      <c r="DU122" s="920"/>
      <c r="DV122" s="921">
        <v>9.6999999999999993</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15580</v>
      </c>
      <c r="AB123" s="959"/>
      <c r="AC123" s="959"/>
      <c r="AD123" s="959"/>
      <c r="AE123" s="960"/>
      <c r="AF123" s="961">
        <v>15396</v>
      </c>
      <c r="AG123" s="959"/>
      <c r="AH123" s="959"/>
      <c r="AI123" s="959"/>
      <c r="AJ123" s="960"/>
      <c r="AK123" s="961">
        <v>15211</v>
      </c>
      <c r="AL123" s="959"/>
      <c r="AM123" s="959"/>
      <c r="AN123" s="959"/>
      <c r="AO123" s="960"/>
      <c r="AP123" s="962">
        <v>0.1</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95.5</v>
      </c>
      <c r="BR123" s="1027"/>
      <c r="BS123" s="1027"/>
      <c r="BT123" s="1027"/>
      <c r="BU123" s="1027"/>
      <c r="BV123" s="1027">
        <v>91.7</v>
      </c>
      <c r="BW123" s="1027"/>
      <c r="BX123" s="1027"/>
      <c r="BY123" s="1027"/>
      <c r="BZ123" s="1027"/>
      <c r="CA123" s="1027">
        <v>85.5</v>
      </c>
      <c r="CB123" s="1027"/>
      <c r="CC123" s="1027"/>
      <c r="CD123" s="1027"/>
      <c r="CE123" s="1027"/>
      <c r="CF123" s="1028"/>
      <c r="CG123" s="1029"/>
      <c r="CH123" s="1029"/>
      <c r="CI123" s="1029"/>
      <c r="CJ123" s="1030"/>
      <c r="CK123" s="1016"/>
      <c r="CL123" s="1017"/>
      <c r="CM123" s="1017"/>
      <c r="CN123" s="1017"/>
      <c r="CO123" s="1018"/>
      <c r="CP123" s="1007" t="s">
        <v>392</v>
      </c>
      <c r="CQ123" s="1008"/>
      <c r="CR123" s="1008"/>
      <c r="CS123" s="1008"/>
      <c r="CT123" s="1008"/>
      <c r="CU123" s="1008"/>
      <c r="CV123" s="1008"/>
      <c r="CW123" s="1008"/>
      <c r="CX123" s="1008"/>
      <c r="CY123" s="1008"/>
      <c r="CZ123" s="1008"/>
      <c r="DA123" s="1008"/>
      <c r="DB123" s="1008"/>
      <c r="DC123" s="1008"/>
      <c r="DD123" s="1008"/>
      <c r="DE123" s="1008"/>
      <c r="DF123" s="1009"/>
      <c r="DG123" s="958">
        <v>575784</v>
      </c>
      <c r="DH123" s="959"/>
      <c r="DI123" s="959"/>
      <c r="DJ123" s="959"/>
      <c r="DK123" s="960"/>
      <c r="DL123" s="961">
        <v>544148</v>
      </c>
      <c r="DM123" s="959"/>
      <c r="DN123" s="959"/>
      <c r="DO123" s="959"/>
      <c r="DP123" s="960"/>
      <c r="DQ123" s="961">
        <v>502754</v>
      </c>
      <c r="DR123" s="959"/>
      <c r="DS123" s="959"/>
      <c r="DT123" s="959"/>
      <c r="DU123" s="960"/>
      <c r="DV123" s="962">
        <v>4.5</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v>674958</v>
      </c>
      <c r="DH124" s="998"/>
      <c r="DI124" s="998"/>
      <c r="DJ124" s="998"/>
      <c r="DK124" s="999"/>
      <c r="DL124" s="1000">
        <v>699412</v>
      </c>
      <c r="DM124" s="998"/>
      <c r="DN124" s="998"/>
      <c r="DO124" s="998"/>
      <c r="DP124" s="999"/>
      <c r="DQ124" s="1000">
        <v>777181</v>
      </c>
      <c r="DR124" s="998"/>
      <c r="DS124" s="998"/>
      <c r="DT124" s="998"/>
      <c r="DU124" s="999"/>
      <c r="DV124" s="1001">
        <v>7</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105902</v>
      </c>
      <c r="AB126" s="959"/>
      <c r="AC126" s="959"/>
      <c r="AD126" s="959"/>
      <c r="AE126" s="960"/>
      <c r="AF126" s="961">
        <v>102772</v>
      </c>
      <c r="AG126" s="959"/>
      <c r="AH126" s="959"/>
      <c r="AI126" s="959"/>
      <c r="AJ126" s="960"/>
      <c r="AK126" s="961">
        <v>104884</v>
      </c>
      <c r="AL126" s="959"/>
      <c r="AM126" s="959"/>
      <c r="AN126" s="959"/>
      <c r="AO126" s="960"/>
      <c r="AP126" s="962">
        <v>0.9</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6137</v>
      </c>
      <c r="AB127" s="959"/>
      <c r="AC127" s="959"/>
      <c r="AD127" s="959"/>
      <c r="AE127" s="960"/>
      <c r="AF127" s="961">
        <v>3737</v>
      </c>
      <c r="AG127" s="959"/>
      <c r="AH127" s="959"/>
      <c r="AI127" s="959"/>
      <c r="AJ127" s="960"/>
      <c r="AK127" s="961">
        <v>45</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112</v>
      </c>
      <c r="BG127" s="1042"/>
      <c r="BH127" s="1042"/>
      <c r="BI127" s="1042"/>
      <c r="BJ127" s="1042"/>
      <c r="BK127" s="1042"/>
      <c r="BL127" s="1051"/>
      <c r="BM127" s="1041">
        <v>12.85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144425</v>
      </c>
      <c r="AB128" s="1090"/>
      <c r="AC128" s="1090"/>
      <c r="AD128" s="1090"/>
      <c r="AE128" s="1091"/>
      <c r="AF128" s="1092">
        <v>150504</v>
      </c>
      <c r="AG128" s="1090"/>
      <c r="AH128" s="1090"/>
      <c r="AI128" s="1090"/>
      <c r="AJ128" s="1091"/>
      <c r="AK128" s="1092">
        <v>145407</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112</v>
      </c>
      <c r="BG128" s="1067"/>
      <c r="BH128" s="1067"/>
      <c r="BI128" s="1067"/>
      <c r="BJ128" s="1067"/>
      <c r="BK128" s="1067"/>
      <c r="BL128" s="1068"/>
      <c r="BM128" s="1066">
        <v>17.850000000000001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13959565</v>
      </c>
      <c r="AB129" s="959"/>
      <c r="AC129" s="959"/>
      <c r="AD129" s="959"/>
      <c r="AE129" s="960"/>
      <c r="AF129" s="961">
        <v>14051489</v>
      </c>
      <c r="AG129" s="959"/>
      <c r="AH129" s="959"/>
      <c r="AI129" s="959"/>
      <c r="AJ129" s="960"/>
      <c r="AK129" s="961">
        <v>14136805</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15.1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2735893</v>
      </c>
      <c r="AB130" s="959"/>
      <c r="AC130" s="959"/>
      <c r="AD130" s="959"/>
      <c r="AE130" s="960"/>
      <c r="AF130" s="961">
        <v>2867859</v>
      </c>
      <c r="AG130" s="959"/>
      <c r="AH130" s="959"/>
      <c r="AI130" s="959"/>
      <c r="AJ130" s="960"/>
      <c r="AK130" s="961">
        <v>3086498</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85.5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11223672</v>
      </c>
      <c r="AB131" s="998"/>
      <c r="AC131" s="998"/>
      <c r="AD131" s="998"/>
      <c r="AE131" s="999"/>
      <c r="AF131" s="1000">
        <v>11183630</v>
      </c>
      <c r="AG131" s="998"/>
      <c r="AH131" s="998"/>
      <c r="AI131" s="998"/>
      <c r="AJ131" s="999"/>
      <c r="AK131" s="1000">
        <v>11050307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16.363209829999999</v>
      </c>
      <c r="AB132" s="1104"/>
      <c r="AC132" s="1104"/>
      <c r="AD132" s="1104"/>
      <c r="AE132" s="1105"/>
      <c r="AF132" s="1106">
        <v>15.322860289999999</v>
      </c>
      <c r="AG132" s="1104"/>
      <c r="AH132" s="1104"/>
      <c r="AI132" s="1104"/>
      <c r="AJ132" s="1105"/>
      <c r="AK132" s="1106">
        <v>13.670570420000001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16.8</v>
      </c>
      <c r="AB133" s="1111"/>
      <c r="AC133" s="1111"/>
      <c r="AD133" s="1111"/>
      <c r="AE133" s="1112"/>
      <c r="AF133" s="1110">
        <v>16</v>
      </c>
      <c r="AG133" s="1111"/>
      <c r="AH133" s="1111"/>
      <c r="AI133" s="1111"/>
      <c r="AJ133" s="1112"/>
      <c r="AK133" s="1110">
        <v>15.1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4338845</v>
      </c>
      <c r="L9" s="264">
        <v>116457</v>
      </c>
      <c r="M9" s="265">
        <v>84248</v>
      </c>
      <c r="N9" s="266">
        <v>38.200000000000003</v>
      </c>
    </row>
    <row r="10" spans="1:16">
      <c r="A10" s="248"/>
      <c r="B10" s="244"/>
      <c r="C10" s="244"/>
      <c r="D10" s="244"/>
      <c r="E10" s="244"/>
      <c r="F10" s="244"/>
      <c r="G10" s="1119" t="s">
        <v>479</v>
      </c>
      <c r="H10" s="1120"/>
      <c r="I10" s="1120"/>
      <c r="J10" s="1121"/>
      <c r="K10" s="267">
        <v>147247</v>
      </c>
      <c r="L10" s="268">
        <v>3952</v>
      </c>
      <c r="M10" s="269">
        <v>7169</v>
      </c>
      <c r="N10" s="270">
        <v>-44.9</v>
      </c>
    </row>
    <row r="11" spans="1:16" ht="13.5" customHeight="1">
      <c r="A11" s="248"/>
      <c r="B11" s="244"/>
      <c r="C11" s="244"/>
      <c r="D11" s="244"/>
      <c r="E11" s="244"/>
      <c r="F11" s="244"/>
      <c r="G11" s="1119" t="s">
        <v>480</v>
      </c>
      <c r="H11" s="1120"/>
      <c r="I11" s="1120"/>
      <c r="J11" s="1121"/>
      <c r="K11" s="267">
        <v>112</v>
      </c>
      <c r="L11" s="268">
        <v>3</v>
      </c>
      <c r="M11" s="269">
        <v>9152</v>
      </c>
      <c r="N11" s="270">
        <v>-100</v>
      </c>
    </row>
    <row r="12" spans="1:16" ht="13.5" customHeight="1">
      <c r="A12" s="248"/>
      <c r="B12" s="244"/>
      <c r="C12" s="244"/>
      <c r="D12" s="244"/>
      <c r="E12" s="244"/>
      <c r="F12" s="244"/>
      <c r="G12" s="1119" t="s">
        <v>481</v>
      </c>
      <c r="H12" s="1120"/>
      <c r="I12" s="1120"/>
      <c r="J12" s="1121"/>
      <c r="K12" s="267">
        <v>284921</v>
      </c>
      <c r="L12" s="268">
        <v>7647</v>
      </c>
      <c r="M12" s="269">
        <v>893</v>
      </c>
      <c r="N12" s="270">
        <v>756.3</v>
      </c>
    </row>
    <row r="13" spans="1:16" ht="13.5" customHeight="1">
      <c r="A13" s="248"/>
      <c r="B13" s="244"/>
      <c r="C13" s="244"/>
      <c r="D13" s="244"/>
      <c r="E13" s="244"/>
      <c r="F13" s="244"/>
      <c r="G13" s="1119" t="s">
        <v>482</v>
      </c>
      <c r="H13" s="1120"/>
      <c r="I13" s="1120"/>
      <c r="J13" s="1121"/>
      <c r="K13" s="267">
        <v>11056</v>
      </c>
      <c r="L13" s="268">
        <v>297</v>
      </c>
      <c r="M13" s="269">
        <v>3</v>
      </c>
      <c r="N13" s="270">
        <v>9800</v>
      </c>
    </row>
    <row r="14" spans="1:16" ht="13.5" customHeight="1">
      <c r="A14" s="248"/>
      <c r="B14" s="244"/>
      <c r="C14" s="244"/>
      <c r="D14" s="244"/>
      <c r="E14" s="244"/>
      <c r="F14" s="244"/>
      <c r="G14" s="1119" t="s">
        <v>483</v>
      </c>
      <c r="H14" s="1120"/>
      <c r="I14" s="1120"/>
      <c r="J14" s="1121"/>
      <c r="K14" s="267">
        <v>213285</v>
      </c>
      <c r="L14" s="268">
        <v>5725</v>
      </c>
      <c r="M14" s="269">
        <v>3652</v>
      </c>
      <c r="N14" s="270">
        <v>56.8</v>
      </c>
    </row>
    <row r="15" spans="1:16" ht="13.5" customHeight="1">
      <c r="A15" s="248"/>
      <c r="B15" s="244"/>
      <c r="C15" s="244"/>
      <c r="D15" s="244"/>
      <c r="E15" s="244"/>
      <c r="F15" s="244"/>
      <c r="G15" s="1119" t="s">
        <v>484</v>
      </c>
      <c r="H15" s="1120"/>
      <c r="I15" s="1120"/>
      <c r="J15" s="1121"/>
      <c r="K15" s="267">
        <v>112859</v>
      </c>
      <c r="L15" s="268">
        <v>3029</v>
      </c>
      <c r="M15" s="269">
        <v>2134</v>
      </c>
      <c r="N15" s="270">
        <v>41.9</v>
      </c>
    </row>
    <row r="16" spans="1:16">
      <c r="A16" s="248"/>
      <c r="B16" s="244"/>
      <c r="C16" s="244"/>
      <c r="D16" s="244"/>
      <c r="E16" s="244"/>
      <c r="F16" s="244"/>
      <c r="G16" s="1122" t="s">
        <v>485</v>
      </c>
      <c r="H16" s="1123"/>
      <c r="I16" s="1123"/>
      <c r="J16" s="1124"/>
      <c r="K16" s="268">
        <v>-397714</v>
      </c>
      <c r="L16" s="268">
        <v>-10675</v>
      </c>
      <c r="M16" s="269">
        <v>-9248</v>
      </c>
      <c r="N16" s="270">
        <v>15.4</v>
      </c>
    </row>
    <row r="17" spans="1:16">
      <c r="A17" s="248"/>
      <c r="B17" s="244"/>
      <c r="C17" s="244"/>
      <c r="D17" s="244"/>
      <c r="E17" s="244"/>
      <c r="F17" s="244"/>
      <c r="G17" s="1122" t="s">
        <v>170</v>
      </c>
      <c r="H17" s="1123"/>
      <c r="I17" s="1123"/>
      <c r="J17" s="1124"/>
      <c r="K17" s="268">
        <v>4710611</v>
      </c>
      <c r="L17" s="268">
        <v>126436</v>
      </c>
      <c r="M17" s="269">
        <v>98003</v>
      </c>
      <c r="N17" s="270">
        <v>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4" t="s">
        <v>490</v>
      </c>
      <c r="H21" s="1115"/>
      <c r="I21" s="1115"/>
      <c r="J21" s="1116"/>
      <c r="K21" s="280">
        <v>11.76</v>
      </c>
      <c r="L21" s="281">
        <v>9.39</v>
      </c>
      <c r="M21" s="282">
        <v>2.37</v>
      </c>
      <c r="N21" s="249"/>
      <c r="O21" s="283"/>
      <c r="P21" s="279"/>
    </row>
    <row r="22" spans="1:16" s="284" customFormat="1">
      <c r="A22" s="279"/>
      <c r="B22" s="249"/>
      <c r="C22" s="249"/>
      <c r="D22" s="249"/>
      <c r="E22" s="249"/>
      <c r="F22" s="249"/>
      <c r="G22" s="1114" t="s">
        <v>491</v>
      </c>
      <c r="H22" s="1115"/>
      <c r="I22" s="1115"/>
      <c r="J22" s="1116"/>
      <c r="K22" s="285">
        <v>99</v>
      </c>
      <c r="L22" s="286">
        <v>97</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494</v>
      </c>
      <c r="H32" s="1131"/>
      <c r="I32" s="1131"/>
      <c r="J32" s="1132"/>
      <c r="K32" s="294">
        <v>3936808</v>
      </c>
      <c r="L32" s="294">
        <v>105666</v>
      </c>
      <c r="M32" s="295">
        <v>64926</v>
      </c>
      <c r="N32" s="296">
        <v>62.7</v>
      </c>
    </row>
    <row r="33" spans="1:16" ht="13.5" customHeight="1">
      <c r="A33" s="248"/>
      <c r="B33" s="244"/>
      <c r="C33" s="244"/>
      <c r="D33" s="244"/>
      <c r="E33" s="244"/>
      <c r="F33" s="244"/>
      <c r="G33" s="1130" t="s">
        <v>495</v>
      </c>
      <c r="H33" s="1131"/>
      <c r="I33" s="1131"/>
      <c r="J33" s="1132"/>
      <c r="K33" s="294" t="s">
        <v>496</v>
      </c>
      <c r="L33" s="294" t="s">
        <v>496</v>
      </c>
      <c r="M33" s="295" t="s">
        <v>496</v>
      </c>
      <c r="N33" s="296" t="s">
        <v>496</v>
      </c>
    </row>
    <row r="34" spans="1:16" ht="27" customHeight="1">
      <c r="A34" s="248"/>
      <c r="B34" s="244"/>
      <c r="C34" s="244"/>
      <c r="D34" s="244"/>
      <c r="E34" s="244"/>
      <c r="F34" s="244"/>
      <c r="G34" s="1130" t="s">
        <v>497</v>
      </c>
      <c r="H34" s="1131"/>
      <c r="I34" s="1131"/>
      <c r="J34" s="1132"/>
      <c r="K34" s="294" t="s">
        <v>496</v>
      </c>
      <c r="L34" s="294" t="s">
        <v>496</v>
      </c>
      <c r="M34" s="295">
        <v>24</v>
      </c>
      <c r="N34" s="296" t="s">
        <v>496</v>
      </c>
    </row>
    <row r="35" spans="1:16" ht="27" customHeight="1">
      <c r="A35" s="248"/>
      <c r="B35" s="244"/>
      <c r="C35" s="244"/>
      <c r="D35" s="244"/>
      <c r="E35" s="244"/>
      <c r="F35" s="244"/>
      <c r="G35" s="1130" t="s">
        <v>498</v>
      </c>
      <c r="H35" s="1131"/>
      <c r="I35" s="1131"/>
      <c r="J35" s="1132"/>
      <c r="K35" s="294">
        <v>685597</v>
      </c>
      <c r="L35" s="294">
        <v>18402</v>
      </c>
      <c r="M35" s="295">
        <v>18007</v>
      </c>
      <c r="N35" s="296">
        <v>2.2000000000000002</v>
      </c>
    </row>
    <row r="36" spans="1:16" ht="27" customHeight="1">
      <c r="A36" s="248"/>
      <c r="B36" s="244"/>
      <c r="C36" s="244"/>
      <c r="D36" s="244"/>
      <c r="E36" s="244"/>
      <c r="F36" s="244"/>
      <c r="G36" s="1130" t="s">
        <v>499</v>
      </c>
      <c r="H36" s="1131"/>
      <c r="I36" s="1131"/>
      <c r="J36" s="1132"/>
      <c r="K36" s="294" t="s">
        <v>496</v>
      </c>
      <c r="L36" s="294" t="s">
        <v>496</v>
      </c>
      <c r="M36" s="295">
        <v>3275</v>
      </c>
      <c r="N36" s="296" t="s">
        <v>496</v>
      </c>
    </row>
    <row r="37" spans="1:16" ht="13.5" customHeight="1">
      <c r="A37" s="248"/>
      <c r="B37" s="244"/>
      <c r="C37" s="244"/>
      <c r="D37" s="244"/>
      <c r="E37" s="244"/>
      <c r="F37" s="244"/>
      <c r="G37" s="1130" t="s">
        <v>500</v>
      </c>
      <c r="H37" s="1131"/>
      <c r="I37" s="1131"/>
      <c r="J37" s="1132"/>
      <c r="K37" s="294">
        <v>120140</v>
      </c>
      <c r="L37" s="294">
        <v>3225</v>
      </c>
      <c r="M37" s="295">
        <v>1233</v>
      </c>
      <c r="N37" s="296">
        <v>161.6</v>
      </c>
    </row>
    <row r="38" spans="1:16" ht="27" customHeight="1">
      <c r="A38" s="248"/>
      <c r="B38" s="244"/>
      <c r="C38" s="244"/>
      <c r="D38" s="244"/>
      <c r="E38" s="244"/>
      <c r="F38" s="244"/>
      <c r="G38" s="1133" t="s">
        <v>501</v>
      </c>
      <c r="H38" s="1134"/>
      <c r="I38" s="1134"/>
      <c r="J38" s="1135"/>
      <c r="K38" s="297" t="s">
        <v>496</v>
      </c>
      <c r="L38" s="297" t="s">
        <v>496</v>
      </c>
      <c r="M38" s="298">
        <v>9</v>
      </c>
      <c r="N38" s="299" t="s">
        <v>496</v>
      </c>
      <c r="O38" s="293"/>
    </row>
    <row r="39" spans="1:16">
      <c r="A39" s="248"/>
      <c r="B39" s="244"/>
      <c r="C39" s="244"/>
      <c r="D39" s="244"/>
      <c r="E39" s="244"/>
      <c r="F39" s="244"/>
      <c r="G39" s="1133" t="s">
        <v>502</v>
      </c>
      <c r="H39" s="1134"/>
      <c r="I39" s="1134"/>
      <c r="J39" s="1135"/>
      <c r="K39" s="300">
        <v>-145407</v>
      </c>
      <c r="L39" s="300">
        <v>-3903</v>
      </c>
      <c r="M39" s="301">
        <v>-4280</v>
      </c>
      <c r="N39" s="302">
        <v>-8.8000000000000007</v>
      </c>
      <c r="O39" s="293"/>
    </row>
    <row r="40" spans="1:16" ht="27" customHeight="1">
      <c r="A40" s="248"/>
      <c r="B40" s="244"/>
      <c r="C40" s="244"/>
      <c r="D40" s="244"/>
      <c r="E40" s="244"/>
      <c r="F40" s="244"/>
      <c r="G40" s="1130" t="s">
        <v>503</v>
      </c>
      <c r="H40" s="1131"/>
      <c r="I40" s="1131"/>
      <c r="J40" s="1132"/>
      <c r="K40" s="300">
        <v>-3086498</v>
      </c>
      <c r="L40" s="300">
        <v>-82843</v>
      </c>
      <c r="M40" s="301">
        <v>-56807</v>
      </c>
      <c r="N40" s="302">
        <v>45.8</v>
      </c>
      <c r="O40" s="293"/>
    </row>
    <row r="41" spans="1:16">
      <c r="A41" s="248"/>
      <c r="B41" s="244"/>
      <c r="C41" s="244"/>
      <c r="D41" s="244"/>
      <c r="E41" s="244"/>
      <c r="F41" s="244"/>
      <c r="G41" s="1136" t="s">
        <v>281</v>
      </c>
      <c r="H41" s="1137"/>
      <c r="I41" s="1137"/>
      <c r="J41" s="1138"/>
      <c r="K41" s="294">
        <v>1510640</v>
      </c>
      <c r="L41" s="300">
        <v>40546</v>
      </c>
      <c r="M41" s="301">
        <v>26387</v>
      </c>
      <c r="N41" s="302">
        <v>53.7</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3022022</v>
      </c>
      <c r="J51" s="320">
        <v>77863</v>
      </c>
      <c r="K51" s="321">
        <v>-40.299999999999997</v>
      </c>
      <c r="L51" s="322">
        <v>78670</v>
      </c>
      <c r="M51" s="323">
        <v>3.1</v>
      </c>
      <c r="N51" s="324">
        <v>-43.4</v>
      </c>
    </row>
    <row r="52" spans="1:14">
      <c r="A52" s="248"/>
      <c r="B52" s="244"/>
      <c r="C52" s="244"/>
      <c r="D52" s="244"/>
      <c r="E52" s="244"/>
      <c r="F52" s="244"/>
      <c r="G52" s="325"/>
      <c r="H52" s="326" t="s">
        <v>514</v>
      </c>
      <c r="I52" s="327">
        <v>2033595</v>
      </c>
      <c r="J52" s="328">
        <v>52396</v>
      </c>
      <c r="K52" s="329">
        <v>-26.3</v>
      </c>
      <c r="L52" s="330">
        <v>38094</v>
      </c>
      <c r="M52" s="331">
        <v>-7.3</v>
      </c>
      <c r="N52" s="332">
        <v>-19</v>
      </c>
    </row>
    <row r="53" spans="1:14">
      <c r="A53" s="248"/>
      <c r="B53" s="244"/>
      <c r="C53" s="244"/>
      <c r="D53" s="244"/>
      <c r="E53" s="244"/>
      <c r="F53" s="244"/>
      <c r="G53" s="310" t="s">
        <v>515</v>
      </c>
      <c r="H53" s="311"/>
      <c r="I53" s="319">
        <v>2835672</v>
      </c>
      <c r="J53" s="320">
        <v>73969</v>
      </c>
      <c r="K53" s="321">
        <v>-5</v>
      </c>
      <c r="L53" s="322">
        <v>67201</v>
      </c>
      <c r="M53" s="323">
        <v>-14.6</v>
      </c>
      <c r="N53" s="324">
        <v>9.6</v>
      </c>
    </row>
    <row r="54" spans="1:14">
      <c r="A54" s="248"/>
      <c r="B54" s="244"/>
      <c r="C54" s="244"/>
      <c r="D54" s="244"/>
      <c r="E54" s="244"/>
      <c r="F54" s="244"/>
      <c r="G54" s="325"/>
      <c r="H54" s="326" t="s">
        <v>514</v>
      </c>
      <c r="I54" s="327">
        <v>1849244</v>
      </c>
      <c r="J54" s="328">
        <v>48238</v>
      </c>
      <c r="K54" s="329">
        <v>-7.9</v>
      </c>
      <c r="L54" s="330">
        <v>35210</v>
      </c>
      <c r="M54" s="331">
        <v>-7.6</v>
      </c>
      <c r="N54" s="332">
        <v>-0.3</v>
      </c>
    </row>
    <row r="55" spans="1:14">
      <c r="A55" s="248"/>
      <c r="B55" s="244"/>
      <c r="C55" s="244"/>
      <c r="D55" s="244"/>
      <c r="E55" s="244"/>
      <c r="F55" s="244"/>
      <c r="G55" s="310" t="s">
        <v>516</v>
      </c>
      <c r="H55" s="311"/>
      <c r="I55" s="319">
        <v>4056320</v>
      </c>
      <c r="J55" s="320">
        <v>106563</v>
      </c>
      <c r="K55" s="321">
        <v>44.1</v>
      </c>
      <c r="L55" s="322">
        <v>75709</v>
      </c>
      <c r="M55" s="323">
        <v>12.7</v>
      </c>
      <c r="N55" s="324">
        <v>31.4</v>
      </c>
    </row>
    <row r="56" spans="1:14">
      <c r="A56" s="248"/>
      <c r="B56" s="244"/>
      <c r="C56" s="244"/>
      <c r="D56" s="244"/>
      <c r="E56" s="244"/>
      <c r="F56" s="244"/>
      <c r="G56" s="325"/>
      <c r="H56" s="326" t="s">
        <v>514</v>
      </c>
      <c r="I56" s="327">
        <v>2426601</v>
      </c>
      <c r="J56" s="328">
        <v>63749</v>
      </c>
      <c r="K56" s="329">
        <v>32.200000000000003</v>
      </c>
      <c r="L56" s="330">
        <v>35212</v>
      </c>
      <c r="M56" s="331">
        <v>0</v>
      </c>
      <c r="N56" s="332">
        <v>32.200000000000003</v>
      </c>
    </row>
    <row r="57" spans="1:14">
      <c r="A57" s="248"/>
      <c r="B57" s="244"/>
      <c r="C57" s="244"/>
      <c r="D57" s="244"/>
      <c r="E57" s="244"/>
      <c r="F57" s="244"/>
      <c r="G57" s="310" t="s">
        <v>517</v>
      </c>
      <c r="H57" s="311"/>
      <c r="I57" s="319">
        <v>5080679</v>
      </c>
      <c r="J57" s="320">
        <v>134741</v>
      </c>
      <c r="K57" s="321">
        <v>26.4</v>
      </c>
      <c r="L57" s="322">
        <v>90961</v>
      </c>
      <c r="M57" s="323">
        <v>20.100000000000001</v>
      </c>
      <c r="N57" s="324">
        <v>6.3</v>
      </c>
    </row>
    <row r="58" spans="1:14">
      <c r="A58" s="248"/>
      <c r="B58" s="244"/>
      <c r="C58" s="244"/>
      <c r="D58" s="244"/>
      <c r="E58" s="244"/>
      <c r="F58" s="244"/>
      <c r="G58" s="325"/>
      <c r="H58" s="326" t="s">
        <v>514</v>
      </c>
      <c r="I58" s="327">
        <v>2775343</v>
      </c>
      <c r="J58" s="328">
        <v>73603</v>
      </c>
      <c r="K58" s="329">
        <v>15.5</v>
      </c>
      <c r="L58" s="330">
        <v>37720</v>
      </c>
      <c r="M58" s="331">
        <v>7.1</v>
      </c>
      <c r="N58" s="332">
        <v>8.4</v>
      </c>
    </row>
    <row r="59" spans="1:14">
      <c r="A59" s="248"/>
      <c r="B59" s="244"/>
      <c r="C59" s="244"/>
      <c r="D59" s="244"/>
      <c r="E59" s="244"/>
      <c r="F59" s="244"/>
      <c r="G59" s="310" t="s">
        <v>518</v>
      </c>
      <c r="H59" s="311"/>
      <c r="I59" s="319">
        <v>4282287</v>
      </c>
      <c r="J59" s="320">
        <v>114939</v>
      </c>
      <c r="K59" s="321">
        <v>-14.7</v>
      </c>
      <c r="L59" s="322">
        <v>106614</v>
      </c>
      <c r="M59" s="323">
        <v>17.2</v>
      </c>
      <c r="N59" s="324">
        <v>-31.9</v>
      </c>
    </row>
    <row r="60" spans="1:14">
      <c r="A60" s="248"/>
      <c r="B60" s="244"/>
      <c r="C60" s="244"/>
      <c r="D60" s="244"/>
      <c r="E60" s="244"/>
      <c r="F60" s="244"/>
      <c r="G60" s="325"/>
      <c r="H60" s="326" t="s">
        <v>514</v>
      </c>
      <c r="I60" s="333">
        <v>2585454</v>
      </c>
      <c r="J60" s="328">
        <v>69395</v>
      </c>
      <c r="K60" s="329">
        <v>-5.7</v>
      </c>
      <c r="L60" s="330">
        <v>45545</v>
      </c>
      <c r="M60" s="331">
        <v>20.7</v>
      </c>
      <c r="N60" s="332">
        <v>-26.4</v>
      </c>
    </row>
    <row r="61" spans="1:14">
      <c r="A61" s="248"/>
      <c r="B61" s="244"/>
      <c r="C61" s="244"/>
      <c r="D61" s="244"/>
      <c r="E61" s="244"/>
      <c r="F61" s="244"/>
      <c r="G61" s="310" t="s">
        <v>519</v>
      </c>
      <c r="H61" s="334"/>
      <c r="I61" s="335">
        <v>3855396</v>
      </c>
      <c r="J61" s="336">
        <v>101615</v>
      </c>
      <c r="K61" s="337">
        <v>2.1</v>
      </c>
      <c r="L61" s="338">
        <v>83831</v>
      </c>
      <c r="M61" s="339">
        <v>7.7</v>
      </c>
      <c r="N61" s="324">
        <v>-5.6</v>
      </c>
    </row>
    <row r="62" spans="1:14">
      <c r="A62" s="248"/>
      <c r="B62" s="244"/>
      <c r="C62" s="244"/>
      <c r="D62" s="244"/>
      <c r="E62" s="244"/>
      <c r="F62" s="244"/>
      <c r="G62" s="325"/>
      <c r="H62" s="326" t="s">
        <v>514</v>
      </c>
      <c r="I62" s="327">
        <v>2334047</v>
      </c>
      <c r="J62" s="328">
        <v>61476</v>
      </c>
      <c r="K62" s="329">
        <v>1.6</v>
      </c>
      <c r="L62" s="330">
        <v>38356</v>
      </c>
      <c r="M62" s="331">
        <v>2.6</v>
      </c>
      <c r="N62" s="332">
        <v>-1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18.78</v>
      </c>
      <c r="G47" s="12">
        <v>20.97</v>
      </c>
      <c r="H47" s="12">
        <v>20.69</v>
      </c>
      <c r="I47" s="12">
        <v>16.95</v>
      </c>
      <c r="J47" s="13">
        <v>14.89</v>
      </c>
    </row>
    <row r="48" spans="2:10" ht="57.75" customHeight="1">
      <c r="B48" s="14"/>
      <c r="C48" s="1141" t="s">
        <v>4</v>
      </c>
      <c r="D48" s="1141"/>
      <c r="E48" s="1142"/>
      <c r="F48" s="15">
        <v>3.43</v>
      </c>
      <c r="G48" s="16">
        <v>1.66</v>
      </c>
      <c r="H48" s="16">
        <v>1.59</v>
      </c>
      <c r="I48" s="16">
        <v>2.52</v>
      </c>
      <c r="J48" s="17">
        <v>1.8</v>
      </c>
    </row>
    <row r="49" spans="2:10" ht="57.75" customHeight="1" thickBot="1">
      <c r="B49" s="18"/>
      <c r="C49" s="1143" t="s">
        <v>5</v>
      </c>
      <c r="D49" s="1143"/>
      <c r="E49" s="1144"/>
      <c r="F49" s="19">
        <v>4.22</v>
      </c>
      <c r="G49" s="20">
        <v>3.16</v>
      </c>
      <c r="H49" s="20" t="s">
        <v>526</v>
      </c>
      <c r="I49" s="20" t="s">
        <v>527</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528</v>
      </c>
      <c r="D34" s="1151"/>
      <c r="E34" s="1152"/>
      <c r="F34" s="32" t="s">
        <v>529</v>
      </c>
      <c r="G34" s="33" t="s">
        <v>530</v>
      </c>
      <c r="H34" s="33" t="s">
        <v>531</v>
      </c>
      <c r="I34" s="33" t="s">
        <v>532</v>
      </c>
      <c r="J34" s="34" t="s">
        <v>533</v>
      </c>
      <c r="K34" s="22"/>
      <c r="L34" s="22"/>
      <c r="M34" s="22"/>
      <c r="N34" s="22"/>
      <c r="O34" s="22"/>
      <c r="P34" s="22"/>
    </row>
    <row r="35" spans="1:16" ht="39" customHeight="1">
      <c r="A35" s="22"/>
      <c r="B35" s="35"/>
      <c r="C35" s="1145" t="s">
        <v>534</v>
      </c>
      <c r="D35" s="1146"/>
      <c r="E35" s="1147"/>
      <c r="F35" s="36">
        <v>11.12</v>
      </c>
      <c r="G35" s="37">
        <v>7.68</v>
      </c>
      <c r="H35" s="37">
        <v>5.88</v>
      </c>
      <c r="I35" s="37">
        <v>4.0199999999999996</v>
      </c>
      <c r="J35" s="38">
        <v>5.08</v>
      </c>
      <c r="K35" s="22"/>
      <c r="L35" s="22"/>
      <c r="M35" s="22"/>
      <c r="N35" s="22"/>
      <c r="O35" s="22"/>
      <c r="P35" s="22"/>
    </row>
    <row r="36" spans="1:16" ht="39" customHeight="1">
      <c r="A36" s="22"/>
      <c r="B36" s="35"/>
      <c r="C36" s="1145" t="s">
        <v>535</v>
      </c>
      <c r="D36" s="1146"/>
      <c r="E36" s="1147"/>
      <c r="F36" s="36">
        <v>7.49</v>
      </c>
      <c r="G36" s="37">
        <v>6.87</v>
      </c>
      <c r="H36" s="37">
        <v>6.35</v>
      </c>
      <c r="I36" s="37">
        <v>5.6</v>
      </c>
      <c r="J36" s="38">
        <v>4.96</v>
      </c>
      <c r="K36" s="22"/>
      <c r="L36" s="22"/>
      <c r="M36" s="22"/>
      <c r="N36" s="22"/>
      <c r="O36" s="22"/>
      <c r="P36" s="22"/>
    </row>
    <row r="37" spans="1:16" ht="39" customHeight="1">
      <c r="A37" s="22"/>
      <c r="B37" s="35"/>
      <c r="C37" s="1145" t="s">
        <v>536</v>
      </c>
      <c r="D37" s="1146"/>
      <c r="E37" s="1147"/>
      <c r="F37" s="36">
        <v>3.88</v>
      </c>
      <c r="G37" s="37">
        <v>2.1</v>
      </c>
      <c r="H37" s="37">
        <v>2</v>
      </c>
      <c r="I37" s="37">
        <v>2.91</v>
      </c>
      <c r="J37" s="38">
        <v>2.19</v>
      </c>
      <c r="K37" s="22"/>
      <c r="L37" s="22"/>
      <c r="M37" s="22"/>
      <c r="N37" s="22"/>
      <c r="O37" s="22"/>
      <c r="P37" s="22"/>
    </row>
    <row r="38" spans="1:16" ht="39" customHeight="1">
      <c r="A38" s="22"/>
      <c r="B38" s="35"/>
      <c r="C38" s="1145" t="s">
        <v>537</v>
      </c>
      <c r="D38" s="1146"/>
      <c r="E38" s="1147"/>
      <c r="F38" s="36">
        <v>0.76</v>
      </c>
      <c r="G38" s="37">
        <v>1.42</v>
      </c>
      <c r="H38" s="37">
        <v>1.4</v>
      </c>
      <c r="I38" s="37">
        <v>0.45</v>
      </c>
      <c r="J38" s="38">
        <v>0.55000000000000004</v>
      </c>
      <c r="K38" s="22"/>
      <c r="L38" s="22"/>
      <c r="M38" s="22"/>
      <c r="N38" s="22"/>
      <c r="O38" s="22"/>
      <c r="P38" s="22"/>
    </row>
    <row r="39" spans="1:16" ht="39" customHeight="1">
      <c r="A39" s="22"/>
      <c r="B39" s="35"/>
      <c r="C39" s="1145" t="s">
        <v>538</v>
      </c>
      <c r="D39" s="1146"/>
      <c r="E39" s="1147"/>
      <c r="F39" s="36">
        <v>0.05</v>
      </c>
      <c r="G39" s="37">
        <v>0.06</v>
      </c>
      <c r="H39" s="37">
        <v>0.42</v>
      </c>
      <c r="I39" s="37">
        <v>0.05</v>
      </c>
      <c r="J39" s="38">
        <v>0.28999999999999998</v>
      </c>
      <c r="K39" s="22"/>
      <c r="L39" s="22"/>
      <c r="M39" s="22"/>
      <c r="N39" s="22"/>
      <c r="O39" s="22"/>
      <c r="P39" s="22"/>
    </row>
    <row r="40" spans="1:16" ht="39" customHeight="1">
      <c r="A40" s="22"/>
      <c r="B40" s="35"/>
      <c r="C40" s="1145" t="s">
        <v>539</v>
      </c>
      <c r="D40" s="1146"/>
      <c r="E40" s="1147"/>
      <c r="F40" s="36">
        <v>0</v>
      </c>
      <c r="G40" s="37">
        <v>0</v>
      </c>
      <c r="H40" s="37">
        <v>0.04</v>
      </c>
      <c r="I40" s="37">
        <v>0.04</v>
      </c>
      <c r="J40" s="38">
        <v>0.05</v>
      </c>
      <c r="K40" s="22"/>
      <c r="L40" s="22"/>
      <c r="M40" s="22"/>
      <c r="N40" s="22"/>
      <c r="O40" s="22"/>
      <c r="P40" s="22"/>
    </row>
    <row r="41" spans="1:16" ht="39" customHeight="1">
      <c r="A41" s="22"/>
      <c r="B41" s="35"/>
      <c r="C41" s="1145" t="s">
        <v>540</v>
      </c>
      <c r="D41" s="1146"/>
      <c r="E41" s="1147"/>
      <c r="F41" s="36">
        <v>0</v>
      </c>
      <c r="G41" s="37">
        <v>0</v>
      </c>
      <c r="H41" s="37">
        <v>0</v>
      </c>
      <c r="I41" s="37">
        <v>0</v>
      </c>
      <c r="J41" s="38">
        <v>0</v>
      </c>
      <c r="K41" s="22"/>
      <c r="L41" s="22"/>
      <c r="M41" s="22"/>
      <c r="N41" s="22"/>
      <c r="O41" s="22"/>
      <c r="P41" s="22"/>
    </row>
    <row r="42" spans="1:16" ht="39" customHeight="1">
      <c r="A42" s="22"/>
      <c r="B42" s="39"/>
      <c r="C42" s="1145" t="s">
        <v>541</v>
      </c>
      <c r="D42" s="1146"/>
      <c r="E42" s="1147"/>
      <c r="F42" s="36" t="s">
        <v>496</v>
      </c>
      <c r="G42" s="37" t="s">
        <v>496</v>
      </c>
      <c r="H42" s="37" t="s">
        <v>496</v>
      </c>
      <c r="I42" s="37" t="s">
        <v>496</v>
      </c>
      <c r="J42" s="38" t="s">
        <v>496</v>
      </c>
      <c r="K42" s="22"/>
      <c r="L42" s="22"/>
      <c r="M42" s="22"/>
      <c r="N42" s="22"/>
      <c r="O42" s="22"/>
      <c r="P42" s="22"/>
    </row>
    <row r="43" spans="1:16" ht="39" customHeight="1" thickBot="1">
      <c r="A43" s="22"/>
      <c r="B43" s="40"/>
      <c r="C43" s="1148" t="s">
        <v>542</v>
      </c>
      <c r="D43" s="1149"/>
      <c r="E43" s="1150"/>
      <c r="F43" s="41">
        <v>0.05</v>
      </c>
      <c r="G43" s="42">
        <v>0.03</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3984</v>
      </c>
      <c r="L45" s="60">
        <v>3823</v>
      </c>
      <c r="M45" s="60">
        <v>3904</v>
      </c>
      <c r="N45" s="60">
        <v>3938</v>
      </c>
      <c r="O45" s="61">
        <v>3937</v>
      </c>
      <c r="P45" s="48"/>
      <c r="Q45" s="48"/>
      <c r="R45" s="48"/>
      <c r="S45" s="48"/>
      <c r="T45" s="48"/>
      <c r="U45" s="48"/>
    </row>
    <row r="46" spans="1:21" ht="30.75" customHeight="1">
      <c r="A46" s="48"/>
      <c r="B46" s="1163"/>
      <c r="C46" s="1164"/>
      <c r="D46" s="62"/>
      <c r="E46" s="1155" t="s">
        <v>13</v>
      </c>
      <c r="F46" s="1155"/>
      <c r="G46" s="1155"/>
      <c r="H46" s="1155"/>
      <c r="I46" s="1155"/>
      <c r="J46" s="1156"/>
      <c r="K46" s="63" t="s">
        <v>496</v>
      </c>
      <c r="L46" s="64" t="s">
        <v>496</v>
      </c>
      <c r="M46" s="64" t="s">
        <v>496</v>
      </c>
      <c r="N46" s="64" t="s">
        <v>496</v>
      </c>
      <c r="O46" s="65" t="s">
        <v>496</v>
      </c>
      <c r="P46" s="48"/>
      <c r="Q46" s="48"/>
      <c r="R46" s="48"/>
      <c r="S46" s="48"/>
      <c r="T46" s="48"/>
      <c r="U46" s="48"/>
    </row>
    <row r="47" spans="1:21" ht="30.75" customHeight="1">
      <c r="A47" s="48"/>
      <c r="B47" s="1163"/>
      <c r="C47" s="1164"/>
      <c r="D47" s="62"/>
      <c r="E47" s="1155" t="s">
        <v>14</v>
      </c>
      <c r="F47" s="1155"/>
      <c r="G47" s="1155"/>
      <c r="H47" s="1155"/>
      <c r="I47" s="1155"/>
      <c r="J47" s="1156"/>
      <c r="K47" s="63" t="s">
        <v>496</v>
      </c>
      <c r="L47" s="64" t="s">
        <v>496</v>
      </c>
      <c r="M47" s="64" t="s">
        <v>496</v>
      </c>
      <c r="N47" s="64" t="s">
        <v>496</v>
      </c>
      <c r="O47" s="65" t="s">
        <v>496</v>
      </c>
      <c r="P47" s="48"/>
      <c r="Q47" s="48"/>
      <c r="R47" s="48"/>
      <c r="S47" s="48"/>
      <c r="T47" s="48"/>
      <c r="U47" s="48"/>
    </row>
    <row r="48" spans="1:21" ht="30.75" customHeight="1">
      <c r="A48" s="48"/>
      <c r="B48" s="1163"/>
      <c r="C48" s="1164"/>
      <c r="D48" s="62"/>
      <c r="E48" s="1155" t="s">
        <v>15</v>
      </c>
      <c r="F48" s="1155"/>
      <c r="G48" s="1155"/>
      <c r="H48" s="1155"/>
      <c r="I48" s="1155"/>
      <c r="J48" s="1156"/>
      <c r="K48" s="63">
        <v>732</v>
      </c>
      <c r="L48" s="64">
        <v>740</v>
      </c>
      <c r="M48" s="64">
        <v>686</v>
      </c>
      <c r="N48" s="64">
        <v>672</v>
      </c>
      <c r="O48" s="65">
        <v>686</v>
      </c>
      <c r="P48" s="48"/>
      <c r="Q48" s="48"/>
      <c r="R48" s="48"/>
      <c r="S48" s="48"/>
      <c r="T48" s="48"/>
      <c r="U48" s="48"/>
    </row>
    <row r="49" spans="1:21" ht="30.75" customHeight="1">
      <c r="A49" s="48"/>
      <c r="B49" s="1163"/>
      <c r="C49" s="1164"/>
      <c r="D49" s="62"/>
      <c r="E49" s="1155" t="s">
        <v>16</v>
      </c>
      <c r="F49" s="1155"/>
      <c r="G49" s="1155"/>
      <c r="H49" s="1155"/>
      <c r="I49" s="1155"/>
      <c r="J49" s="1156"/>
      <c r="K49" s="63" t="s">
        <v>496</v>
      </c>
      <c r="L49" s="64" t="s">
        <v>496</v>
      </c>
      <c r="M49" s="64" t="s">
        <v>496</v>
      </c>
      <c r="N49" s="64" t="s">
        <v>496</v>
      </c>
      <c r="O49" s="65" t="s">
        <v>496</v>
      </c>
      <c r="P49" s="48"/>
      <c r="Q49" s="48"/>
      <c r="R49" s="48"/>
      <c r="S49" s="48"/>
      <c r="T49" s="48"/>
      <c r="U49" s="48"/>
    </row>
    <row r="50" spans="1:21" ht="30.75" customHeight="1">
      <c r="A50" s="48"/>
      <c r="B50" s="1163"/>
      <c r="C50" s="1164"/>
      <c r="D50" s="62"/>
      <c r="E50" s="1155" t="s">
        <v>17</v>
      </c>
      <c r="F50" s="1155"/>
      <c r="G50" s="1155"/>
      <c r="H50" s="1155"/>
      <c r="I50" s="1155"/>
      <c r="J50" s="1156"/>
      <c r="K50" s="63">
        <v>32</v>
      </c>
      <c r="L50" s="64">
        <v>30</v>
      </c>
      <c r="M50" s="64">
        <v>128</v>
      </c>
      <c r="N50" s="64">
        <v>122</v>
      </c>
      <c r="O50" s="65">
        <v>120</v>
      </c>
      <c r="P50" s="48"/>
      <c r="Q50" s="48"/>
      <c r="R50" s="48"/>
      <c r="S50" s="48"/>
      <c r="T50" s="48"/>
      <c r="U50" s="48"/>
    </row>
    <row r="51" spans="1:21" ht="30.75" customHeight="1">
      <c r="A51" s="48"/>
      <c r="B51" s="1165"/>
      <c r="C51" s="1166"/>
      <c r="D51" s="66"/>
      <c r="E51" s="1155" t="s">
        <v>18</v>
      </c>
      <c r="F51" s="1155"/>
      <c r="G51" s="1155"/>
      <c r="H51" s="1155"/>
      <c r="I51" s="1155"/>
      <c r="J51" s="1156"/>
      <c r="K51" s="63" t="s">
        <v>496</v>
      </c>
      <c r="L51" s="64" t="s">
        <v>496</v>
      </c>
      <c r="M51" s="64" t="s">
        <v>496</v>
      </c>
      <c r="N51" s="64" t="s">
        <v>496</v>
      </c>
      <c r="O51" s="65" t="s">
        <v>496</v>
      </c>
      <c r="P51" s="48"/>
      <c r="Q51" s="48"/>
      <c r="R51" s="48"/>
      <c r="S51" s="48"/>
      <c r="T51" s="48"/>
      <c r="U51" s="48"/>
    </row>
    <row r="52" spans="1:21" ht="30.75" customHeight="1">
      <c r="A52" s="48"/>
      <c r="B52" s="1153" t="s">
        <v>19</v>
      </c>
      <c r="C52" s="1154"/>
      <c r="D52" s="66"/>
      <c r="E52" s="1155" t="s">
        <v>20</v>
      </c>
      <c r="F52" s="1155"/>
      <c r="G52" s="1155"/>
      <c r="H52" s="1155"/>
      <c r="I52" s="1155"/>
      <c r="J52" s="1156"/>
      <c r="K52" s="63">
        <v>2676</v>
      </c>
      <c r="L52" s="64">
        <v>2693</v>
      </c>
      <c r="M52" s="64">
        <v>2880</v>
      </c>
      <c r="N52" s="64">
        <v>3019</v>
      </c>
      <c r="O52" s="65">
        <v>3231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2072</v>
      </c>
      <c r="L53" s="69">
        <v>1900</v>
      </c>
      <c r="M53" s="69">
        <v>1838</v>
      </c>
      <c r="N53" s="69">
        <v>1713</v>
      </c>
      <c r="O53" s="70">
        <v>1512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2016-05-09T02:48:35Z</cp:lastPrinted>
  <dcterms:created xsi:type="dcterms:W3CDTF">2016-02-15T01:57:24Z</dcterms:created>
  <dcterms:modified xsi:type="dcterms:W3CDTF">2016-05-09T06:16:04Z</dcterms:modified>
</cp:coreProperties>
</file>