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72.24.9.170\水道企業団\16調査・報告\001）島根県\001）市町村課\003）「経営比較分析表」分析・公表\2024.1.16「経営比較分析表」\【経営比較分析表】2022_328341_46_020\"/>
    </mc:Choice>
  </mc:AlternateContent>
  <xr:revisionPtr revIDLastSave="0" documentId="13_ncr:1_{5CBA5A15-EF05-4DA5-B9CC-979696B57876}" xr6:coauthVersionLast="43" xr6:coauthVersionMax="43" xr10:uidLastSave="{00000000-0000-0000-0000-000000000000}"/>
  <workbookProtection workbookAlgorithmName="SHA-512" workbookHashValue="jEkucoQwyChieit8fMZlf4ZLyS17kPuINT5PU+RkLK3A7PU5Mr4NYFMm9MlkAtcwxpZGVqB4+Nk2898G6cLR2A==" workbookSaltValue="0qmRGICqs+rjr1+dEb76Rg==" workbookSpinCount="100000" lockStructure="1"/>
  <bookViews>
    <workbookView xWindow="-120" yWindow="-120" windowWidth="20730" windowHeight="1131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RA81" i="4"/>
  <c r="PZ81" i="4"/>
  <c r="OY81" i="4"/>
  <c r="MW81" i="4"/>
  <c r="JN81" i="4"/>
  <c r="HL81" i="4"/>
  <c r="EC81" i="4"/>
  <c r="CA81" i="4"/>
  <c r="Y81" i="4"/>
  <c r="PZ80" i="4"/>
  <c r="NX80" i="4"/>
  <c r="KO80" i="4"/>
  <c r="IM80" i="4"/>
  <c r="GK80" i="4"/>
  <c r="DB80" i="4"/>
  <c r="AZ80" i="4"/>
  <c r="PZ79" i="4"/>
  <c r="OY79" i="4"/>
  <c r="NX79" i="4"/>
  <c r="MW79" i="4"/>
  <c r="JN79" i="4"/>
  <c r="IM79" i="4"/>
  <c r="HL79" i="4"/>
  <c r="DB79" i="4"/>
  <c r="CA79" i="4"/>
  <c r="AZ79" i="4"/>
  <c r="Y79" i="4"/>
  <c r="QN56" i="4"/>
  <c r="OZ56" i="4"/>
  <c r="MN56" i="4"/>
  <c r="KZ56" i="4"/>
  <c r="JL56" i="4"/>
  <c r="GZ56" i="4"/>
  <c r="FL56" i="4"/>
  <c r="CZ56" i="4"/>
  <c r="BL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QN54" i="4"/>
  <c r="PT54" i="4"/>
  <c r="OZ54" i="4"/>
  <c r="LT54" i="4"/>
  <c r="KZ54" i="4"/>
  <c r="KF54" i="4"/>
  <c r="JL54" i="4"/>
  <c r="GZ54" i="4"/>
  <c r="GF54" i="4"/>
  <c r="FL54" i="4"/>
  <c r="CF54" i="4"/>
  <c r="BL54" i="4"/>
  <c r="AR54" i="4"/>
  <c r="X54" i="4"/>
  <c r="QN33" i="4"/>
  <c r="OZ33" i="4"/>
  <c r="MN33" i="4"/>
  <c r="KZ33" i="4"/>
  <c r="JL33" i="4"/>
  <c r="GZ33" i="4"/>
  <c r="FL33" i="4"/>
  <c r="CZ33" i="4"/>
  <c r="BL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AR32" i="4"/>
  <c r="QN31" i="4"/>
  <c r="PT31" i="4"/>
  <c r="OZ31" i="4"/>
  <c r="OF31" i="4"/>
  <c r="LT31" i="4"/>
  <c r="KZ31" i="4"/>
  <c r="KF31" i="4"/>
  <c r="GZ31" i="4"/>
  <c r="GF31" i="4"/>
  <c r="FL31" i="4"/>
  <c r="ER31" i="4"/>
  <c r="CF31" i="4"/>
  <c r="BL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RA79" i="4" l="1"/>
  <c r="JL31" i="4"/>
  <c r="MN31" i="4"/>
  <c r="CF33" i="4"/>
  <c r="GF33" i="4"/>
  <c r="KF33" i="4"/>
  <c r="OF33" i="4"/>
  <c r="RH33" i="4"/>
  <c r="OF54" i="4"/>
  <c r="RH54" i="4"/>
  <c r="CF56" i="4"/>
  <c r="GF56" i="4"/>
  <c r="KF56" i="4"/>
  <c r="OF56" i="4"/>
  <c r="RH56" i="4"/>
  <c r="Y80" i="4"/>
  <c r="EC80" i="4"/>
  <c r="JN80" i="4"/>
  <c r="OY80" i="4"/>
  <c r="AZ81" i="4"/>
  <c r="GK81" i="4"/>
  <c r="KO81" i="4"/>
  <c r="HT31" i="4"/>
  <c r="MN54" i="4"/>
  <c r="RH31" i="4"/>
  <c r="CZ54" i="4"/>
  <c r="EC79" i="4"/>
  <c r="X31" i="4"/>
  <c r="CZ31" i="4"/>
  <c r="X32" i="4"/>
  <c r="AR33" i="4"/>
  <c r="ER33" i="4"/>
  <c r="HT33" i="4"/>
  <c r="LT33" i="4"/>
  <c r="PT33" i="4"/>
  <c r="ER54" i="4"/>
  <c r="HT54" i="4"/>
  <c r="AR56" i="4"/>
  <c r="ER56" i="4"/>
  <c r="HT56" i="4"/>
  <c r="LT56" i="4"/>
  <c r="PT56" i="4"/>
  <c r="GK79" i="4"/>
  <c r="KO79" i="4"/>
  <c r="CA80" i="4"/>
  <c r="HL80" i="4"/>
  <c r="MW80" i="4"/>
  <c r="RA80" i="4"/>
  <c r="DB81" i="4"/>
  <c r="IM81" i="4"/>
  <c r="NX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<sst xmlns="http://schemas.openxmlformats.org/spreadsheetml/2006/main" count="262" uniqueCount="106">
  <si>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</si>
  <si>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</si>
  <si>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</si>
  <si>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</si>
  <si>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</si>
  <si>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</si>
  <si>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</si>
  <si>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</si>
  <si>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</si>
  <si>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</si>
  <si>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</si>
  <si>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</si>
  <si>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</si>
  <si>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</si>
  <si>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</si>
  <si>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</si>
  <si>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</si>
  <si>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</si>
  <si>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</si>
  <si>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</si>
  <si>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</si>
  <si>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</si>
  <si>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</si>
  <si>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</si>
  <si>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</si>
  <si>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</si>
  <si>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</si>
  <si>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</si>
  <si>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</si>
  <si>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</si>
  <si>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</si>
  <si>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</si>
  <si>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</si>
  <si>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</si>
  <si>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</si>
  <si>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</si>
  <si>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</si>
  <si>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</si>
  <si>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</si>
  <si>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</si>
  <si>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</si>
  <si>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</si>
  <si>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</si>
  <si>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</si>
  <si>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</si>
  <si>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</si>
  <si>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</si>
  <si>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</si>
  <si>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</si>
  <si>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</si>
  <si>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</si>
  <si>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</si>
  <si>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</si>
  <si>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</si>
  <si>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</si>
  <si>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</si>
  <si>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</si>
  <si>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</si>
  <si>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</si>
  <si>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</si>
  <si>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</si>
  <si>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</si>
  <si>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</si>
  <si>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</si>
  <si>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</si>
  <si>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</si>
  <si>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</si>
  <si>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</si>
  <si>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</si>
  <si>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</si>
  <si>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</si>
  <si>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</si>
  <si>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</si>
  <si>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</si>
  <si>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</si>
  <si>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</si>
  <si>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</si>
  <si>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</si>
  <si>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</si>
  <si>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</si>
  <si>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</si>
  <si>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</si>
  <si>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</si>
  <si>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</si>
  <si>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</si>
  <si>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</si>
  <si>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</si>
  <si>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328341</t>
  </si>
  <si>
    <t>46</t>
  </si>
  <si>
    <t>02</t>
  </si>
  <si>
    <t>0</t>
  </si>
  <si>
    <t>000</t>
  </si>
  <si>
    <t>島根県　斐川宍道水道企業団</t>
  </si>
  <si>
    <t>法適用</t>
  </si>
  <si>
    <t>工業用水道事業</t>
  </si>
  <si>
    <t>小規模</t>
  </si>
  <si>
    <t>-</t>
  </si>
  <si>
    <t>その他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</si>
  <si>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</si>
  <si>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</si>
  <si>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</si>
  <si>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</si>
  <si>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</si>
  <si>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基本使用水量制により、安定した収入を得ることができている。
今後も基本水量制の継続や計画的な施設更新により、収支の安定に努めていく。</t>
    <rPh sb="0" eb="2">
      <t>キホン</t>
    </rPh>
    <rPh sb="2" eb="4">
      <t>シヨウ</t>
    </rPh>
    <rPh sb="4" eb="6">
      <t>スイリョウ</t>
    </rPh>
    <rPh sb="6" eb="7">
      <t>セイ</t>
    </rPh>
    <rPh sb="11" eb="13">
      <t>アンテイ</t>
    </rPh>
    <rPh sb="15" eb="17">
      <t>シュウニュウ</t>
    </rPh>
    <rPh sb="18" eb="19">
      <t>エ</t>
    </rPh>
    <rPh sb="30" eb="32">
      <t>コンゴ</t>
    </rPh>
    <rPh sb="33" eb="35">
      <t>キホン</t>
    </rPh>
    <rPh sb="35" eb="37">
      <t>スイリョウ</t>
    </rPh>
    <rPh sb="37" eb="38">
      <t>セイ</t>
    </rPh>
    <rPh sb="39" eb="41">
      <t>ケイゾク</t>
    </rPh>
    <rPh sb="42" eb="45">
      <t>ケイカクテキ</t>
    </rPh>
    <rPh sb="46" eb="48">
      <t>シセツ</t>
    </rPh>
    <rPh sb="48" eb="50">
      <t>コウシン</t>
    </rPh>
    <rPh sb="54" eb="56">
      <t>シュウシ</t>
    </rPh>
    <rPh sb="57" eb="59">
      <t>アンテイ</t>
    </rPh>
    <rPh sb="60" eb="61">
      <t>ツト</t>
    </rPh>
    <phoneticPr fontId="5"/>
  </si>
  <si>
    <t>①経常収支比率
動力費の増加により費用が増加し、指標が悪化した。
②累積欠損比率
令和元年度に欠損金を解消し、以降欠損金は発生していない。
③流動比率
長期貸付金の返済が終了したため、指標が改善した。
④企業債残高対給水収益比率
減少傾向にあるが、類似団体及び全国平均を上回っている。
⑤料金回収率
給水原価の上昇により、数値が下がった。
⑥給水原価
動力費の増加により、給水原価が上がった。
⑦施設利用率
配水量の減少により、数値が下がった。
⑧契約率
新規供給先がないため、変動はない。類似団体及び全国平均値を下回っている状態である。</t>
    <rPh sb="1" eb="7">
      <t>ケイジョウシュウシヒリツ</t>
    </rPh>
    <rPh sb="8" eb="11">
      <t>ドウリョクヒ</t>
    </rPh>
    <rPh sb="12" eb="13">
      <t>ゾウ</t>
    </rPh>
    <rPh sb="13" eb="14">
      <t>カ</t>
    </rPh>
    <rPh sb="17" eb="19">
      <t>ヒヨウ</t>
    </rPh>
    <rPh sb="20" eb="22">
      <t>ゾウカ</t>
    </rPh>
    <rPh sb="24" eb="26">
      <t>シヒョウ</t>
    </rPh>
    <rPh sb="27" eb="29">
      <t>アッカ</t>
    </rPh>
    <rPh sb="34" eb="36">
      <t>ルイセキ</t>
    </rPh>
    <rPh sb="36" eb="38">
      <t>ケッソン</t>
    </rPh>
    <rPh sb="38" eb="40">
      <t>ヒリツ</t>
    </rPh>
    <rPh sb="41" eb="43">
      <t>レイワ</t>
    </rPh>
    <rPh sb="43" eb="45">
      <t>ガンネン</t>
    </rPh>
    <rPh sb="45" eb="46">
      <t>ド</t>
    </rPh>
    <rPh sb="47" eb="49">
      <t>ケッソン</t>
    </rPh>
    <rPh sb="49" eb="50">
      <t>キン</t>
    </rPh>
    <rPh sb="51" eb="53">
      <t>カイショウ</t>
    </rPh>
    <rPh sb="55" eb="57">
      <t>イコウ</t>
    </rPh>
    <rPh sb="57" eb="60">
      <t>ケッソンキン</t>
    </rPh>
    <rPh sb="61" eb="63">
      <t>ハッセイ</t>
    </rPh>
    <rPh sb="71" eb="73">
      <t>リュウドウ</t>
    </rPh>
    <rPh sb="73" eb="75">
      <t>ヒリツ</t>
    </rPh>
    <rPh sb="76" eb="78">
      <t>チョウキ</t>
    </rPh>
    <rPh sb="78" eb="80">
      <t>カシツケ</t>
    </rPh>
    <rPh sb="80" eb="81">
      <t>キン</t>
    </rPh>
    <rPh sb="82" eb="84">
      <t>ヘンサイ</t>
    </rPh>
    <rPh sb="85" eb="87">
      <t>シュウリョウ</t>
    </rPh>
    <rPh sb="92" eb="94">
      <t>シヒョウ</t>
    </rPh>
    <rPh sb="95" eb="97">
      <t>カイゼン</t>
    </rPh>
    <rPh sb="102" eb="114">
      <t>キギョウサイザンダカタイキュウスイシュウエキヒリツ</t>
    </rPh>
    <rPh sb="115" eb="117">
      <t>ゲンショウ</t>
    </rPh>
    <rPh sb="117" eb="119">
      <t>ケイコウ</t>
    </rPh>
    <rPh sb="124" eb="126">
      <t>ルイジ</t>
    </rPh>
    <rPh sb="126" eb="128">
      <t>ダンタイ</t>
    </rPh>
    <rPh sb="128" eb="129">
      <t>オヨ</t>
    </rPh>
    <rPh sb="130" eb="132">
      <t>ゼンコク</t>
    </rPh>
    <rPh sb="132" eb="134">
      <t>ヘイキン</t>
    </rPh>
    <rPh sb="135" eb="137">
      <t>ウワマワ</t>
    </rPh>
    <rPh sb="144" eb="146">
      <t>リョウキン</t>
    </rPh>
    <rPh sb="146" eb="148">
      <t>カイシュウ</t>
    </rPh>
    <rPh sb="148" eb="149">
      <t>リツ</t>
    </rPh>
    <rPh sb="171" eb="173">
      <t>キュウスイ</t>
    </rPh>
    <rPh sb="173" eb="175">
      <t>ゲンカ</t>
    </rPh>
    <rPh sb="176" eb="178">
      <t>ドウリョク</t>
    </rPh>
    <rPh sb="178" eb="179">
      <t>ヒ</t>
    </rPh>
    <rPh sb="180" eb="182">
      <t>ゾウカ</t>
    </rPh>
    <rPh sb="186" eb="188">
      <t>キュウスイ</t>
    </rPh>
    <rPh sb="188" eb="190">
      <t>ゲンカ</t>
    </rPh>
    <rPh sb="191" eb="192">
      <t>ア</t>
    </rPh>
    <rPh sb="198" eb="200">
      <t>シセツ</t>
    </rPh>
    <rPh sb="200" eb="202">
      <t>リヨウ</t>
    </rPh>
    <rPh sb="202" eb="203">
      <t>リツ</t>
    </rPh>
    <rPh sb="204" eb="206">
      <t>ハイスイ</t>
    </rPh>
    <rPh sb="206" eb="207">
      <t>リョウ</t>
    </rPh>
    <rPh sb="208" eb="210">
      <t>ゲンショウ</t>
    </rPh>
    <rPh sb="214" eb="216">
      <t>スウチ</t>
    </rPh>
    <rPh sb="217" eb="218">
      <t>サ</t>
    </rPh>
    <rPh sb="224" eb="227">
      <t>ケイヤクリツ</t>
    </rPh>
    <rPh sb="228" eb="230">
      <t>シンキ</t>
    </rPh>
    <rPh sb="230" eb="232">
      <t>キョウキュウ</t>
    </rPh>
    <rPh sb="232" eb="233">
      <t>サキ</t>
    </rPh>
    <rPh sb="239" eb="241">
      <t>ヘンドウ</t>
    </rPh>
    <rPh sb="245" eb="247">
      <t>ルイジ</t>
    </rPh>
    <rPh sb="247" eb="249">
      <t>ダンタイ</t>
    </rPh>
    <rPh sb="249" eb="250">
      <t>オヨ</t>
    </rPh>
    <rPh sb="251" eb="253">
      <t>ゼンコク</t>
    </rPh>
    <rPh sb="253" eb="256">
      <t>ヘイキンチ</t>
    </rPh>
    <rPh sb="257" eb="259">
      <t>シタマワ</t>
    </rPh>
    <rPh sb="263" eb="265">
      <t>ジョウタイ</t>
    </rPh>
    <phoneticPr fontId="5"/>
  </si>
  <si>
    <t>①有形固定資産減価償却率
減価償却の進行により、数値が上昇した。
②管路経年化率
経年化により、一部の管路が法定耐用年数を超えた。
③管路更新率
管路更新を行っていないが、今後、計画的な更新を検討していく。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7">
      <t>ゲンカショウキャク</t>
    </rPh>
    <rPh sb="18" eb="20">
      <t>シンコウ</t>
    </rPh>
    <rPh sb="24" eb="26">
      <t>スウチ</t>
    </rPh>
    <rPh sb="27" eb="29">
      <t>ジョウショウ</t>
    </rPh>
    <rPh sb="34" eb="36">
      <t>カンロ</t>
    </rPh>
    <rPh sb="36" eb="39">
      <t>ケイネンカ</t>
    </rPh>
    <rPh sb="39" eb="40">
      <t>リツ</t>
    </rPh>
    <rPh sb="41" eb="44">
      <t>ケイネンカ</t>
    </rPh>
    <rPh sb="48" eb="50">
      <t>イチブ</t>
    </rPh>
    <rPh sb="51" eb="53">
      <t>カンロ</t>
    </rPh>
    <rPh sb="54" eb="60">
      <t>ホウテイタイヨウネンスウ</t>
    </rPh>
    <rPh sb="61" eb="62">
      <t>コ</t>
    </rPh>
    <rPh sb="67" eb="69">
      <t>カンロ</t>
    </rPh>
    <rPh sb="69" eb="71">
      <t>コウシン</t>
    </rPh>
    <rPh sb="71" eb="72">
      <t>リツ</t>
    </rPh>
    <rPh sb="73" eb="75">
      <t>カンロ</t>
    </rPh>
    <rPh sb="75" eb="77">
      <t>コウシン</t>
    </rPh>
    <rPh sb="78" eb="79">
      <t>オコナ</t>
    </rPh>
    <rPh sb="86" eb="88">
      <t>コンゴ</t>
    </rPh>
    <rPh sb="89" eb="92">
      <t>ケイカクテキ</t>
    </rPh>
    <rPh sb="93" eb="95">
      <t>コウシン</t>
    </rPh>
    <rPh sb="96" eb="9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</si>
</sst>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46.97</c:v>
                </c:pt>
                <c:pt idx="1">
                  <c:v>46.81</c:v>
                </c:pt>
                <c:pt idx="2">
                  <c:v>48.9</c:v>
                </c:pt>
                <c:pt idx="3">
                  <c:v>51.68</c:v>
                </c:pt>
                <c:pt idx="4">
                  <c:v>54.23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7-44E3-BCE6-CAEB4ECE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7-44E3-BCE6-CAEB4ECE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3.33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6FD-A0DB-FCBFE3E38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4-46FD-A0DB-FCBFE3E38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145.53</c:v>
                </c:pt>
                <c:pt idx="1">
                  <c:v>155.72999999999999</c:v>
                </c:pt>
                <c:pt idx="2">
                  <c:v>141.86000000000001</c:v>
                </c:pt>
                <c:pt idx="3">
                  <c:v>173.62</c:v>
                </c:pt>
                <c:pt idx="4">
                  <c:v>142.57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1BC-BB89-96EE8E4E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2-41BC-BB89-96EE8E4E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2-4CB1-B885-E87788D7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2-4CB1-B885-E87788D7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E-4811-8E07-E53070E8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E-4811-8E07-E53070E8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285.12</c:v>
                </c:pt>
                <c:pt idx="1">
                  <c:v>294.02999999999997</c:v>
                </c:pt>
                <c:pt idx="2">
                  <c:v>275.83</c:v>
                </c:pt>
                <c:pt idx="3">
                  <c:v>310.87</c:v>
                </c:pt>
                <c:pt idx="4">
                  <c:v>907.35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5-4799-B3FD-056C2F15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5-4799-B3FD-056C2F15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561.39</c:v>
                </c:pt>
                <c:pt idx="1">
                  <c:v>579.77</c:v>
                </c:pt>
                <c:pt idx="2">
                  <c:v>563.30999999999995</c:v>
                </c:pt>
                <c:pt idx="3">
                  <c:v>543.91999999999996</c:v>
                </c:pt>
                <c:pt idx="4">
                  <c:v>526.04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2-44AA-9C9A-EB9741CE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2-44AA-9C9A-EB9741CE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129.49</c:v>
                </c:pt>
                <c:pt idx="1">
                  <c:v>139.72</c:v>
                </c:pt>
                <c:pt idx="2">
                  <c:v>126.47</c:v>
                </c:pt>
                <c:pt idx="3">
                  <c:v>157.07</c:v>
                </c:pt>
                <c:pt idx="4">
                  <c:v>127.14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5-4D21-8925-7F5228E3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5-4D21-8925-7F5228E3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34.76</c:v>
                </c:pt>
                <c:pt idx="1">
                  <c:v>32.22</c:v>
                </c:pt>
                <c:pt idx="2">
                  <c:v>35.58</c:v>
                </c:pt>
                <c:pt idx="3">
                  <c:v>28.65</c:v>
                </c:pt>
                <c:pt idx="4">
                  <c:v>35.39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A-4E1D-A70A-985D9212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A-4E1D-A70A-985D9212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48.36</c:v>
                </c:pt>
                <c:pt idx="1">
                  <c:v>45.97</c:v>
                </c:pt>
                <c:pt idx="2">
                  <c:v>44.27</c:v>
                </c:pt>
                <c:pt idx="3">
                  <c:v>42.87</c:v>
                </c:pt>
                <c:pt idx="4">
                  <c:v>37.020000000000003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A-40A3-AD77-3B55FAEB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A-40A3-AD77-3B55FAEB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48.75</c:v>
                </c:pt>
                <c:pt idx="1">
                  <c:v>51.23</c:v>
                </c:pt>
                <c:pt idx="2">
                  <c:v>51.5</c:v>
                </c:pt>
                <c:pt idx="3">
                  <c:v>51.5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6-4BA5-B28B-C7D4E68DF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6-4BA5-B28B-C7D4E68DF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JQ42" zoomScaleNormal="100" workbookViewId="0">
      <selection activeCell="SG51" sqref="SG51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島根県　斐川宍道水道企業団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11500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4257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36.4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5922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その他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104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145.53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155.72999999999999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141.86000000000001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173.62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142.57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3.33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285.12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294.02999999999997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275.83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310.87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907.35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561.39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579.77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563.30999999999995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543.91999999999996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526.04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108.18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114.99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110.04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115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110.28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79.27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75.56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68.38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66.13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70.209999999999994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680.22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786.06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771.18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815.18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808.62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504.73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450.91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444.01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413.29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408.48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129.49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139.72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126.47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157.07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127.14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34.76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32.22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35.58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28.65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35.39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48.36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45.97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44.27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42.87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37.020000000000003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48.75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51.23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51.5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51.5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51.5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92.2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103.39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96.49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101.92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98.05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34.33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30.96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33.229999999999997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31.6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33.26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44.05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45.51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44.67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41.71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47.02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61.85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64.14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63.89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64.7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65.38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103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46.97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46.81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48.9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51.68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54.23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3.06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52.21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54.51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55.38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56.07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55.87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32.03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36.58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40.880000000000003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41.24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39.020000000000003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0.11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0.36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0.12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0.31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0.03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2" t="s">
        <v>29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 t="s">
        <v>30</v>
      </c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 t="s">
        <v>31</v>
      </c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 t="s">
        <v>32</v>
      </c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 t="s">
        <v>33</v>
      </c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 t="s">
        <v>34</v>
      </c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 t="s">
        <v>35</v>
      </c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142" t="s">
        <v>36</v>
      </c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142"/>
      <c r="HH89" s="142"/>
      <c r="HI89" s="142"/>
      <c r="HJ89" s="142"/>
      <c r="HK89" s="142" t="s">
        <v>29</v>
      </c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 t="s">
        <v>30</v>
      </c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  <c r="IW89" s="142"/>
      <c r="IX89" s="142"/>
      <c r="IY89" s="142"/>
      <c r="IZ89" s="142"/>
      <c r="JA89" s="142"/>
      <c r="JB89" s="142"/>
      <c r="JC89" s="142"/>
      <c r="JD89" s="142"/>
      <c r="JE89" s="142"/>
      <c r="JF89" s="142"/>
      <c r="JG89" s="142"/>
      <c r="JH89" s="142"/>
      <c r="JI89" s="142"/>
      <c r="JJ89" s="142"/>
      <c r="JK89" s="142"/>
      <c r="JL89" s="142"/>
      <c r="JM89" s="142" t="s">
        <v>31</v>
      </c>
      <c r="JN89" s="142"/>
      <c r="JO89" s="142"/>
      <c r="JP89" s="142"/>
      <c r="JQ89" s="142"/>
      <c r="JR89" s="142"/>
      <c r="JS89" s="142"/>
      <c r="JT89" s="142"/>
      <c r="JU89" s="142"/>
      <c r="JV89" s="142"/>
      <c r="JW89" s="142"/>
      <c r="JX89" s="142"/>
      <c r="JY89" s="142"/>
      <c r="JZ89" s="142"/>
      <c r="KA89" s="142"/>
      <c r="KB89" s="142"/>
      <c r="KC89" s="142"/>
      <c r="KD89" s="142"/>
      <c r="KE89" s="142"/>
      <c r="KF89" s="142"/>
      <c r="KG89" s="142"/>
      <c r="KH89" s="142"/>
      <c r="KI89" s="142"/>
      <c r="KJ89" s="142"/>
      <c r="KK89" s="142"/>
      <c r="KL89" s="142"/>
      <c r="KM89" s="14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3" t="str">
        <f>データ!AD6</f>
        <v>【112.60】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 t="str">
        <f>データ!AO6</f>
        <v>【29.72】</v>
      </c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 t="str">
        <f>データ!AZ6</f>
        <v>【473.00】</v>
      </c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 t="str">
        <f>データ!BK6</f>
        <v>【233.74】</v>
      </c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 t="str">
        <f>データ!BV6</f>
        <v>【106.87】</v>
      </c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 t="str">
        <f>データ!CG6</f>
        <v>【20.26】</v>
      </c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3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3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3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3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LAejmY2pd5YhVwOO5S4nl+B/uPp43w9ClwnyucCU0Vn9LUdP2VnC0PwZ99sI+/0Q7SePV5A6iVbZUIO751IXhg==" saltValue="8cNKPE29zcMdO7Hooy7UHQ==" spinCount="100000" sheet="1" objects="1" scenarios="1" formatCells="0" formatColumns="0" formatRows="0"/>
  <mergeCells count="289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145.53</v>
      </c>
      <c r="U6" s="35">
        <f>U7</f>
        <v>155.72999999999999</v>
      </c>
      <c r="V6" s="35">
        <f>V7</f>
        <v>141.86000000000001</v>
      </c>
      <c r="W6" s="35">
        <f>W7</f>
        <v>173.62</v>
      </c>
      <c r="X6" s="35">
        <f t="shared" si="3"/>
        <v>142.57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3.33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285.12</v>
      </c>
      <c r="AQ6" s="35">
        <f>AQ7</f>
        <v>294.02999999999997</v>
      </c>
      <c r="AR6" s="35">
        <f>AR7</f>
        <v>275.83</v>
      </c>
      <c r="AS6" s="35">
        <f>AS7</f>
        <v>310.87</v>
      </c>
      <c r="AT6" s="35">
        <f t="shared" si="3"/>
        <v>907.35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561.39</v>
      </c>
      <c r="BB6" s="35">
        <f>BB7</f>
        <v>579.77</v>
      </c>
      <c r="BC6" s="35">
        <f>BC7</f>
        <v>563.30999999999995</v>
      </c>
      <c r="BD6" s="35">
        <f>BD7</f>
        <v>543.91999999999996</v>
      </c>
      <c r="BE6" s="35">
        <f t="shared" si="3"/>
        <v>526.04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129.49</v>
      </c>
      <c r="BM6" s="35">
        <f>BM7</f>
        <v>139.72</v>
      </c>
      <c r="BN6" s="35">
        <f>BN7</f>
        <v>126.47</v>
      </c>
      <c r="BO6" s="35">
        <f>BO7</f>
        <v>157.07</v>
      </c>
      <c r="BP6" s="35">
        <f t="shared" si="3"/>
        <v>127.14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34.76</v>
      </c>
      <c r="BX6" s="35">
        <f>BX7</f>
        <v>32.22</v>
      </c>
      <c r="BY6" s="35">
        <f>BY7</f>
        <v>35.58</v>
      </c>
      <c r="BZ6" s="35">
        <f>BZ7</f>
        <v>28.65</v>
      </c>
      <c r="CA6" s="35">
        <f t="shared" si="3"/>
        <v>35.39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48.36</v>
      </c>
      <c r="CI6" s="35">
        <f>CI7</f>
        <v>45.97</v>
      </c>
      <c r="CJ6" s="35">
        <f>CJ7</f>
        <v>44.27</v>
      </c>
      <c r="CK6" s="35">
        <f>CK7</f>
        <v>42.87</v>
      </c>
      <c r="CL6" s="35">
        <f t="shared" si="5"/>
        <v>37.020000000000003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48.75</v>
      </c>
      <c r="CT6" s="35">
        <f>CT7</f>
        <v>51.23</v>
      </c>
      <c r="CU6" s="35">
        <f>CU7</f>
        <v>51.5</v>
      </c>
      <c r="CV6" s="35">
        <f>CV7</f>
        <v>51.5</v>
      </c>
      <c r="CW6" s="35">
        <f t="shared" si="6"/>
        <v>51.5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46.97</v>
      </c>
      <c r="DE6" s="35">
        <f>DE7</f>
        <v>46.81</v>
      </c>
      <c r="DF6" s="35">
        <f>DF7</f>
        <v>48.9</v>
      </c>
      <c r="DG6" s="35">
        <f>DG7</f>
        <v>51.68</v>
      </c>
      <c r="DH6" s="35">
        <f t="shared" si="7"/>
        <v>54.23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3.06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11500</v>
      </c>
      <c r="L7" s="37" t="s">
        <v>95</v>
      </c>
      <c r="M7" s="38">
        <v>1</v>
      </c>
      <c r="N7" s="38">
        <v>4257</v>
      </c>
      <c r="O7" s="39" t="s">
        <v>96</v>
      </c>
      <c r="P7" s="39">
        <v>36.4</v>
      </c>
      <c r="Q7" s="38">
        <v>2</v>
      </c>
      <c r="R7" s="38">
        <v>5922</v>
      </c>
      <c r="S7" s="37" t="s">
        <v>97</v>
      </c>
      <c r="T7" s="40">
        <v>145.53</v>
      </c>
      <c r="U7" s="40">
        <v>155.72999999999999</v>
      </c>
      <c r="V7" s="40">
        <v>141.86000000000001</v>
      </c>
      <c r="W7" s="40">
        <v>173.62</v>
      </c>
      <c r="X7" s="40">
        <v>142.57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3.33</v>
      </c>
      <c r="AF7" s="40">
        <v>0</v>
      </c>
      <c r="AG7" s="40">
        <v>0</v>
      </c>
      <c r="AH7" s="40">
        <v>0</v>
      </c>
      <c r="AI7" s="40">
        <v>0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285.12</v>
      </c>
      <c r="AQ7" s="40">
        <v>294.02999999999997</v>
      </c>
      <c r="AR7" s="40">
        <v>275.83</v>
      </c>
      <c r="AS7" s="40">
        <v>310.87</v>
      </c>
      <c r="AT7" s="40">
        <v>907.35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561.39</v>
      </c>
      <c r="BB7" s="40">
        <v>579.77</v>
      </c>
      <c r="BC7" s="40">
        <v>563.30999999999995</v>
      </c>
      <c r="BD7" s="40">
        <v>543.91999999999996</v>
      </c>
      <c r="BE7" s="40">
        <v>526.04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129.49</v>
      </c>
      <c r="BM7" s="40">
        <v>139.72</v>
      </c>
      <c r="BN7" s="40">
        <v>126.47</v>
      </c>
      <c r="BO7" s="40">
        <v>157.07</v>
      </c>
      <c r="BP7" s="40">
        <v>127.14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34.76</v>
      </c>
      <c r="BX7" s="40">
        <v>32.22</v>
      </c>
      <c r="BY7" s="40">
        <v>35.58</v>
      </c>
      <c r="BZ7" s="40">
        <v>28.65</v>
      </c>
      <c r="CA7" s="40">
        <v>35.39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48.36</v>
      </c>
      <c r="CI7" s="40">
        <v>45.97</v>
      </c>
      <c r="CJ7" s="40">
        <v>44.27</v>
      </c>
      <c r="CK7" s="40">
        <v>42.87</v>
      </c>
      <c r="CL7" s="40">
        <v>37.020000000000003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48.75</v>
      </c>
      <c r="CT7" s="40">
        <v>51.23</v>
      </c>
      <c r="CU7" s="40">
        <v>51.5</v>
      </c>
      <c r="CV7" s="40">
        <v>51.5</v>
      </c>
      <c r="CW7" s="40">
        <v>51.5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46.97</v>
      </c>
      <c r="DE7" s="40">
        <v>46.81</v>
      </c>
      <c r="DF7" s="40">
        <v>48.9</v>
      </c>
      <c r="DG7" s="40">
        <v>51.68</v>
      </c>
      <c r="DH7" s="40">
        <v>54.23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3.06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145.53</v>
      </c>
      <c r="V11" s="48">
        <f>IF(U6="-",NA(),U6)</f>
        <v>155.72999999999999</v>
      </c>
      <c r="W11" s="48">
        <f>IF(V6="-",NA(),V6)</f>
        <v>141.86000000000001</v>
      </c>
      <c r="X11" s="48">
        <f>IF(W6="-",NA(),W6)</f>
        <v>173.62</v>
      </c>
      <c r="Y11" s="48">
        <f>IF(X6="-",NA(),X6)</f>
        <v>142.57</v>
      </c>
      <c r="AE11" s="47" t="s">
        <v>23</v>
      </c>
      <c r="AF11" s="48">
        <f>IF(AE6="-",NA(),AE6)</f>
        <v>3.33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285.12</v>
      </c>
      <c r="AR11" s="48">
        <f>IF(AQ6="-",NA(),AQ6)</f>
        <v>294.02999999999997</v>
      </c>
      <c r="AS11" s="48">
        <f>IF(AR6="-",NA(),AR6)</f>
        <v>275.83</v>
      </c>
      <c r="AT11" s="48">
        <f>IF(AS6="-",NA(),AS6)</f>
        <v>310.87</v>
      </c>
      <c r="AU11" s="48">
        <f>IF(AT6="-",NA(),AT6)</f>
        <v>907.35</v>
      </c>
      <c r="BA11" s="47" t="s">
        <v>23</v>
      </c>
      <c r="BB11" s="48">
        <f>IF(BA6="-",NA(),BA6)</f>
        <v>561.39</v>
      </c>
      <c r="BC11" s="48">
        <f>IF(BB6="-",NA(),BB6)</f>
        <v>579.77</v>
      </c>
      <c r="BD11" s="48">
        <f>IF(BC6="-",NA(),BC6)</f>
        <v>563.30999999999995</v>
      </c>
      <c r="BE11" s="48">
        <f>IF(BD6="-",NA(),BD6)</f>
        <v>543.91999999999996</v>
      </c>
      <c r="BF11" s="48">
        <f>IF(BE6="-",NA(),BE6)</f>
        <v>526.04</v>
      </c>
      <c r="BL11" s="47" t="s">
        <v>23</v>
      </c>
      <c r="BM11" s="48">
        <f>IF(BL6="-",NA(),BL6)</f>
        <v>129.49</v>
      </c>
      <c r="BN11" s="48">
        <f>IF(BM6="-",NA(),BM6)</f>
        <v>139.72</v>
      </c>
      <c r="BO11" s="48">
        <f>IF(BN6="-",NA(),BN6)</f>
        <v>126.47</v>
      </c>
      <c r="BP11" s="48">
        <f>IF(BO6="-",NA(),BO6)</f>
        <v>157.07</v>
      </c>
      <c r="BQ11" s="48">
        <f>IF(BP6="-",NA(),BP6)</f>
        <v>127.14</v>
      </c>
      <c r="BW11" s="47" t="s">
        <v>23</v>
      </c>
      <c r="BX11" s="48">
        <f>IF(BW6="-",NA(),BW6)</f>
        <v>34.76</v>
      </c>
      <c r="BY11" s="48">
        <f>IF(BX6="-",NA(),BX6)</f>
        <v>32.22</v>
      </c>
      <c r="BZ11" s="48">
        <f>IF(BY6="-",NA(),BY6)</f>
        <v>35.58</v>
      </c>
      <c r="CA11" s="48">
        <f>IF(BZ6="-",NA(),BZ6)</f>
        <v>28.65</v>
      </c>
      <c r="CB11" s="48">
        <f>IF(CA6="-",NA(),CA6)</f>
        <v>35.39</v>
      </c>
      <c r="CH11" s="47" t="s">
        <v>23</v>
      </c>
      <c r="CI11" s="48">
        <f>IF(CH6="-",NA(),CH6)</f>
        <v>48.36</v>
      </c>
      <c r="CJ11" s="48">
        <f>IF(CI6="-",NA(),CI6)</f>
        <v>45.97</v>
      </c>
      <c r="CK11" s="48">
        <f>IF(CJ6="-",NA(),CJ6)</f>
        <v>44.27</v>
      </c>
      <c r="CL11" s="48">
        <f>IF(CK6="-",NA(),CK6)</f>
        <v>42.87</v>
      </c>
      <c r="CM11" s="48">
        <f>IF(CL6="-",NA(),CL6)</f>
        <v>37.020000000000003</v>
      </c>
      <c r="CS11" s="47" t="s">
        <v>23</v>
      </c>
      <c r="CT11" s="48">
        <f>IF(CS6="-",NA(),CS6)</f>
        <v>48.75</v>
      </c>
      <c r="CU11" s="48">
        <f>IF(CT6="-",NA(),CT6)</f>
        <v>51.23</v>
      </c>
      <c r="CV11" s="48">
        <f>IF(CU6="-",NA(),CU6)</f>
        <v>51.5</v>
      </c>
      <c r="CW11" s="48">
        <f>IF(CV6="-",NA(),CV6)</f>
        <v>51.5</v>
      </c>
      <c r="CX11" s="48">
        <f>IF(CW6="-",NA(),CW6)</f>
        <v>51.5</v>
      </c>
      <c r="DD11" s="47" t="s">
        <v>23</v>
      </c>
      <c r="DE11" s="48">
        <f>IF(DD6="-",NA(),DD6)</f>
        <v>46.97</v>
      </c>
      <c r="DF11" s="48">
        <f>IF(DE6="-",NA(),DE6)</f>
        <v>46.81</v>
      </c>
      <c r="DG11" s="48">
        <f>IF(DF6="-",NA(),DF6)</f>
        <v>48.9</v>
      </c>
      <c r="DH11" s="48">
        <f>IF(DG6="-",NA(),DG6)</f>
        <v>51.68</v>
      </c>
      <c r="DI11" s="48">
        <f>IF(DH6="-",NA(),DH6)</f>
        <v>54.23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3.06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UI029</cp:lastModifiedBy>
  <cp:lastPrinted>2024-02-08T05:15:29Z</cp:lastPrinted>
  <dcterms:created xsi:type="dcterms:W3CDTF">2023-12-05T01:32:14Z</dcterms:created>
  <dcterms:modified xsi:type="dcterms:W3CDTF">2024-02-08T05:28:53Z</dcterms:modified>
  <cp:category/>
</cp:coreProperties>
</file>