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
    </mc:Choice>
  </mc:AlternateContent>
  <xr:revisionPtr revIDLastSave="0" documentId="13_ncr:1_{511A7973-FDE3-40C7-9862-F8A128C6A458}" xr6:coauthVersionLast="47" xr6:coauthVersionMax="47" xr10:uidLastSave="{00000000-0000-0000-0000-000000000000}"/>
  <workbookProtection workbookAlgorithmName="SHA-512" workbookHashValue="nu8mzMc7dzhpp6BxMhzzEdVk2r9HmvJoOobtG836U+5ND4OmJ3ad1/VADZD+TkqZXu4BhgfZsI025MnrkBImgg==" workbookSaltValue="OPsjo/chjTXldRN5Ff8hm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D12" i="5" l="1"/>
  <c r="BN12" i="5"/>
  <c r="AT12" i="5"/>
  <c r="V12" i="5"/>
  <c r="CU11" i="5"/>
  <c r="CA11" i="5"/>
  <c r="BC11" i="5"/>
  <c r="DR10" i="5"/>
  <c r="BZ10" i="5"/>
  <c r="AR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EH90" i="4" s="1"/>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CF90" i="4" s="1"/>
  <c r="BJ6" i="5"/>
  <c r="BF12" i="5" s="1"/>
  <c r="BI6" i="5"/>
  <c r="BE12" i="5" s="1"/>
  <c r="BH6" i="5"/>
  <c r="BD12" i="5" s="1"/>
  <c r="BG6" i="5"/>
  <c r="BC12" i="5" s="1"/>
  <c r="BF6" i="5"/>
  <c r="BB12" i="5" s="1"/>
  <c r="BE6" i="5"/>
  <c r="BF11" i="5" s="1"/>
  <c r="BD6" i="5"/>
  <c r="QN32" i="4" s="1"/>
  <c r="BC6" i="5"/>
  <c r="BD11" i="5" s="1"/>
  <c r="BB6" i="5"/>
  <c r="BA6" i="5"/>
  <c r="BB11" i="5" s="1"/>
  <c r="AZ6" i="5"/>
  <c r="BE90" i="4" s="1"/>
  <c r="AY6" i="5"/>
  <c r="AU12" i="5" s="1"/>
  <c r="AX6" i="5"/>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GZ32" i="4" s="1"/>
  <c r="AG6" i="5"/>
  <c r="AH11" i="5" s="1"/>
  <c r="AF6" i="5"/>
  <c r="FL32" i="4" s="1"/>
  <c r="AE6" i="5"/>
  <c r="AF11" i="5" s="1"/>
  <c r="AD6" i="5"/>
  <c r="AC6" i="5"/>
  <c r="Y12" i="5" s="1"/>
  <c r="AB6" i="5"/>
  <c r="X12" i="5" s="1"/>
  <c r="AA6" i="5"/>
  <c r="W12" i="5" s="1"/>
  <c r="Z6" i="5"/>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DG90" i="4"/>
  <c r="AD90" i="4"/>
  <c r="C90" i="4"/>
  <c r="RA81" i="4"/>
  <c r="PZ81" i="4"/>
  <c r="OY81" i="4"/>
  <c r="MW81" i="4"/>
  <c r="JN81" i="4"/>
  <c r="IM81" i="4"/>
  <c r="CA81" i="4"/>
  <c r="AZ81" i="4"/>
  <c r="RA80" i="4"/>
  <c r="PZ80" i="4"/>
  <c r="OY80" i="4"/>
  <c r="MW80" i="4"/>
  <c r="KO80" i="4"/>
  <c r="JN80" i="4"/>
  <c r="EC80" i="4"/>
  <c r="DB80" i="4"/>
  <c r="CA80" i="4"/>
  <c r="AZ80" i="4"/>
  <c r="Y80" i="4"/>
  <c r="PZ79" i="4"/>
  <c r="OY79" i="4"/>
  <c r="NX79" i="4"/>
  <c r="JN79" i="4"/>
  <c r="CA79" i="4"/>
  <c r="AZ79" i="4"/>
  <c r="OZ56" i="4"/>
  <c r="OF56" i="4"/>
  <c r="LT56" i="4"/>
  <c r="KZ56" i="4"/>
  <c r="JL56" i="4"/>
  <c r="GF56" i="4"/>
  <c r="FL56" i="4"/>
  <c r="AR56" i="4"/>
  <c r="RH55" i="4"/>
  <c r="PT55" i="4"/>
  <c r="OZ55" i="4"/>
  <c r="MN55" i="4"/>
  <c r="LT55" i="4"/>
  <c r="KF55" i="4"/>
  <c r="JL55" i="4"/>
  <c r="HT55" i="4"/>
  <c r="GZ55" i="4"/>
  <c r="GF55" i="4"/>
  <c r="CF55" i="4"/>
  <c r="BL55" i="4"/>
  <c r="PT54" i="4"/>
  <c r="OZ54" i="4"/>
  <c r="KZ54" i="4"/>
  <c r="KF54" i="4"/>
  <c r="GF54" i="4"/>
  <c r="FL54" i="4"/>
  <c r="BL54" i="4"/>
  <c r="RH33" i="4"/>
  <c r="QN33" i="4"/>
  <c r="LT33" i="4"/>
  <c r="KZ33" i="4"/>
  <c r="KF33" i="4"/>
  <c r="JL33" i="4"/>
  <c r="GF33" i="4"/>
  <c r="FL33" i="4"/>
  <c r="CZ33" i="4"/>
  <c r="CF33" i="4"/>
  <c r="AR33" i="4"/>
  <c r="X33" i="4"/>
  <c r="RH32" i="4"/>
  <c r="PT32" i="4"/>
  <c r="OZ32" i="4"/>
  <c r="OF32" i="4"/>
  <c r="KF32" i="4"/>
  <c r="JL32" i="4"/>
  <c r="HT32" i="4"/>
  <c r="ER32" i="4"/>
  <c r="CF32" i="4"/>
  <c r="BL32" i="4"/>
  <c r="AR32" i="4"/>
  <c r="RH31" i="4"/>
  <c r="PT31" i="4"/>
  <c r="OF31" i="4"/>
  <c r="LT31" i="4"/>
  <c r="KZ31" i="4"/>
  <c r="GF31" i="4"/>
  <c r="CF31" i="4"/>
  <c r="BL31" i="4"/>
  <c r="LZ10" i="4"/>
  <c r="IT10" i="4"/>
  <c r="FN10" i="4"/>
  <c r="CH10" i="4"/>
  <c r="B10" i="4"/>
  <c r="PF8" i="4"/>
  <c r="LZ8" i="4"/>
  <c r="IT8" i="4"/>
  <c r="FN8" i="4"/>
  <c r="CH8" i="4"/>
  <c r="B8" i="4"/>
  <c r="B5" i="4"/>
  <c r="EB10" i="5" l="1"/>
  <c r="FL31" i="4"/>
  <c r="GZ54" i="4"/>
  <c r="ER55" i="4"/>
  <c r="X56" i="4"/>
  <c r="MN56" i="4"/>
  <c r="NX80" i="4"/>
  <c r="KO81" i="4"/>
  <c r="AI11" i="5"/>
  <c r="GZ31" i="4"/>
  <c r="MN33" i="4"/>
  <c r="BL56" i="4"/>
  <c r="KF31" i="4"/>
  <c r="GF32" i="4"/>
  <c r="OF33" i="4"/>
  <c r="LT54" i="4"/>
  <c r="CF56" i="4"/>
  <c r="QN56" i="4"/>
  <c r="X10" i="5"/>
  <c r="BL33" i="4"/>
  <c r="OZ33" i="4"/>
  <c r="OF54" i="4"/>
  <c r="CZ56" i="4"/>
  <c r="RH56" i="4"/>
  <c r="Y81" i="4"/>
  <c r="AH10" i="5"/>
  <c r="BP10" i="5"/>
  <c r="OZ31" i="4"/>
  <c r="AR54" i="4"/>
  <c r="QN54" i="4"/>
  <c r="GZ56" i="4"/>
  <c r="DB79" i="4"/>
  <c r="GK80" i="4"/>
  <c r="EC81" i="4"/>
  <c r="CJ10" i="5"/>
  <c r="LT32" i="4"/>
  <c r="RH54" i="4"/>
  <c r="OF55" i="4"/>
  <c r="HL79" i="4"/>
  <c r="IM80" i="4"/>
  <c r="GK81" i="4"/>
  <c r="AR31" i="4"/>
  <c r="QN31" i="4"/>
  <c r="MN32" i="4"/>
  <c r="GZ33" i="4"/>
  <c r="CF54" i="4"/>
  <c r="AR55" i="4"/>
  <c r="KF56" i="4"/>
  <c r="IM79" i="4"/>
  <c r="HL81" i="4"/>
  <c r="DH10" i="5"/>
  <c r="KZ32" i="4"/>
  <c r="HT31" i="4"/>
  <c r="ER33" i="4"/>
  <c r="HT56" i="4"/>
  <c r="GK79" i="4"/>
  <c r="KO79" i="4"/>
  <c r="DB81" i="4"/>
  <c r="NX81" i="4"/>
  <c r="V10" i="5"/>
  <c r="AF10" i="5"/>
  <c r="AJ10" i="5"/>
  <c r="AT10" i="5"/>
  <c r="BD10" i="5"/>
  <c r="BN10" i="5"/>
  <c r="BX10" i="5"/>
  <c r="CB10" i="5"/>
  <c r="CL10" i="5"/>
  <c r="CV10" i="5"/>
  <c r="DF10" i="5"/>
  <c r="DP10" i="5"/>
  <c r="DT10" i="5"/>
  <c r="ED10" i="5"/>
  <c r="AG11" i="5"/>
  <c r="BE11" i="5"/>
  <c r="BY11" i="5"/>
  <c r="CW11" i="5"/>
  <c r="DQ11" i="5"/>
  <c r="X31" i="4"/>
  <c r="X32" i="4"/>
  <c r="ER31" i="4"/>
  <c r="HT33" i="4"/>
  <c r="PT33" i="4"/>
  <c r="ER54" i="4"/>
  <c r="HT54" i="4"/>
  <c r="ER56" i="4"/>
  <c r="PT56" i="4"/>
  <c r="JL31" i="4"/>
  <c r="MN31" i="4"/>
  <c r="JL54" i="4"/>
  <c r="MN54" i="4"/>
  <c r="MW79" i="4"/>
  <c r="RA79" i="4"/>
  <c r="W10" i="5"/>
  <c r="AG10" i="5"/>
  <c r="AQ10" i="5"/>
  <c r="AU10" i="5"/>
  <c r="BE10" i="5"/>
  <c r="BO10" i="5"/>
  <c r="BY10" i="5"/>
  <c r="CI10" i="5"/>
  <c r="CM10" i="5"/>
  <c r="CW10" i="5"/>
  <c r="DG10" i="5"/>
  <c r="DQ10" i="5"/>
  <c r="EA10" i="5"/>
  <c r="EE10" i="5"/>
  <c r="BB10" i="5"/>
  <c r="BF10" i="5"/>
  <c r="CT10" i="5"/>
  <c r="CX10" i="5"/>
  <c r="Y11" i="5"/>
  <c r="BM11" i="5"/>
  <c r="BQ11" i="5"/>
  <c r="CK11" i="5"/>
  <c r="CZ31" i="4"/>
  <c r="X54" i="4"/>
  <c r="CZ54" i="4"/>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<sst xmlns="http://schemas.openxmlformats.org/spreadsheetml/2006/main" count="262" uniqueCount="107">
  <si>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</si>
  <si>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</si>
  <si>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</si>
  <si>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</si>
  <si>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</si>
  <si>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</si>
  <si>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</si>
  <si>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</si>
  <si>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</si>
  <si>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</si>
  <si>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</si>
  <si>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</si>
  <si>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</si>
  <si>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</si>
  <si>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</si>
  <si>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</si>
  <si>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</si>
  <si>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</si>
  <si>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</si>
  <si>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</si>
  <si>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</si>
  <si>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</si>
  <si>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</si>
  <si>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</si>
  <si>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</si>
  <si>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</si>
  <si>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</si>
  <si>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</si>
  <si>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</si>
  <si>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</si>
  <si>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</si>
  <si>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</si>
  <si>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</si>
  <si>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</si>
  <si>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</si>
  <si>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</si>
  <si>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</si>
  <si>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</si>
  <si>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</si>
  <si>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</si>
  <si>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</si>
  <si>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</si>
  <si>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</si>
  <si>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</si>
  <si>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</si>
  <si>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</si>
  <si>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</si>
  <si>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</si>
  <si>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</si>
  <si>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</si>
  <si>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</si>
  <si>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</si>
  <si>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</si>
  <si>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</si>
  <si>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</si>
  <si>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</si>
  <si>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</si>
  <si>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</si>
  <si>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</si>
  <si>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</si>
  <si>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</si>
  <si>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</si>
  <si>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</si>
  <si>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</si>
  <si>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</si>
  <si>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</si>
  <si>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</si>
  <si>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</si>
  <si>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</si>
  <si>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</si>
  <si>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</si>
  <si>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</si>
  <si>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</si>
  <si>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</si>
  <si>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</si>
  <si>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</si>
  <si>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</si>
  <si>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</si>
  <si>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</si>
  <si>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</si>
  <si>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</si>
  <si>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</si>
  <si>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</si>
  <si>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</si>
  <si>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</si>
  <si>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</si>
  <si>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</si>
  <si>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</si>
  <si>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</si>
  <si>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</si>
  <si>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</si>
  <si>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</si>
  <si>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</si>
  <si>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</si>
  <si>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</si>
  <si>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</si>
  <si>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</si>
  <si>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</si>
  <si>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</si>
  <si>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</si>
  <si>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</si>
  <si>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</si>
  <si>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</si>
  <si>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</si>
  <si>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契約先事業所がR4から１社となったため、将来的に事業を廃止する方針である。
①経常収支比率は近年改善傾向であったが、R4から契約水量の減によって悪化している。
②R4は経常損失を計上し、累積欠損金比率が上昇している。
③流動比率は給水収益の減のため減少傾向にある。
④建設投資当初の施設能力に対して契約水量が大きく乖離しているため、投資に対する回収ができておらず、平均値を大きく上回っている。
⑤料金については平均より高い水準であり、R2～3は費用を料金で回収できていたが、R4は料金収入が大きく減となっているため回収率も大きく低下した。
⑥極小規模施設のため経営効率が悪く、相対的に費用も多くかかることで給水原価も高くなっている。
⑦⑧施設建設当初の施設能力に対し、契約水量が少なく契約率が低くなっている。施設利用率も同様であるため市として事業を廃止することとしている。
</t>
    <rPh sb="1" eb="7">
      <t>ケイヤクサキジギョウショ</t>
    </rPh>
    <rPh sb="13" eb="14">
      <t>シャ</t>
    </rPh>
    <rPh sb="21" eb="24">
      <t>ショウライテキ</t>
    </rPh>
    <rPh sb="25" eb="27">
      <t>ジギョウ</t>
    </rPh>
    <rPh sb="28" eb="30">
      <t>ハイシ</t>
    </rPh>
    <rPh sb="32" eb="34">
      <t>ホウシン</t>
    </rPh>
    <rPh sb="40" eb="46">
      <t>ケイジョウシュウシヒリツ</t>
    </rPh>
    <rPh sb="47" eb="49">
      <t>キンネン</t>
    </rPh>
    <rPh sb="49" eb="53">
      <t>カイゼンケイコウ</t>
    </rPh>
    <rPh sb="63" eb="67">
      <t>ケイヤクスイリョウ</t>
    </rPh>
    <rPh sb="68" eb="69">
      <t>ゲン</t>
    </rPh>
    <rPh sb="73" eb="75">
      <t>アッカ</t>
    </rPh>
    <rPh sb="91" eb="93">
      <t>ケイジョウ</t>
    </rPh>
    <rPh sb="95" eb="102">
      <t>ルイセキケッソンキンヒリツ</t>
    </rPh>
    <rPh sb="103" eb="105">
      <t>ジョウショウ</t>
    </rPh>
    <rPh sb="227" eb="229">
      <t>ヒヨウ</t>
    </rPh>
    <rPh sb="230" eb="232">
      <t>リョウキン</t>
    </rPh>
    <rPh sb="233" eb="235">
      <t>カイシュウ</t>
    </rPh>
    <rPh sb="245" eb="247">
      <t>リョウキン</t>
    </rPh>
    <rPh sb="247" eb="249">
      <t>シュウニュウ</t>
    </rPh>
    <rPh sb="250" eb="251">
      <t>オオ</t>
    </rPh>
    <rPh sb="253" eb="254">
      <t>ゲン</t>
    </rPh>
    <rPh sb="262" eb="265">
      <t>カイシュウリツ</t>
    </rPh>
    <rPh sb="266" eb="267">
      <t>オオ</t>
    </rPh>
    <rPh sb="269" eb="271">
      <t>テイカ</t>
    </rPh>
    <rPh sb="367" eb="369">
      <t>ドウヨウ</t>
    </rPh>
    <rPh sb="374" eb="375">
      <t>シ</t>
    </rPh>
    <rPh sb="378" eb="380">
      <t>ジギョウ</t>
    </rPh>
    <rPh sb="381" eb="383">
      <t>ハイシ</t>
    </rPh>
    <phoneticPr fontId="5"/>
  </si>
  <si>
    <t>工業用水道施設は、Ｈ7年建設の施設であり管路の耐用年数は未経過である</t>
    <phoneticPr fontId="5"/>
  </si>
  <si>
    <t>R4年度から契約先事業所が１社となっており、市として工業用水道事業の廃止を決定している。
　今後、工業用水道の廃止に向け事業の整理に取り組んでいく。</t>
    <rPh sb="2" eb="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</si>
</sst>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50.89</c:v>
                </c:pt>
                <c:pt idx="1">
                  <c:v>54.12</c:v>
                </c:pt>
                <c:pt idx="2">
                  <c:v>56.79</c:v>
                </c:pt>
                <c:pt idx="3">
                  <c:v>59.42</c:v>
                </c:pt>
                <c:pt idx="4">
                  <c:v>62</c:v>
                </c:pt>
              </c:numCache>
            </c:numRef>
          </c:val>
          <c:extLst>
            <c:ext xmlns:c16="http://schemas.microsoft.com/office/drawing/2014/chart" uri="{C3380CC4-5D6E-409C-BE32-E72D297353CC}">
              <c16:uniqueId val="{00000000-1293-44C7-B0DC-B1DA44A19B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1293-44C7-B0DC-B1DA44A19B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77.09</c:v>
                </c:pt>
                <c:pt idx="1">
                  <c:v>83.66</c:v>
                </c:pt>
                <c:pt idx="2">
                  <c:v>88.22</c:v>
                </c:pt>
                <c:pt idx="3">
                  <c:v>70.31</c:v>
                </c:pt>
                <c:pt idx="4">
                  <c:v>1208.55</c:v>
                </c:pt>
              </c:numCache>
            </c:numRef>
          </c:val>
          <c:extLst>
            <c:ext xmlns:c16="http://schemas.microsoft.com/office/drawing/2014/chart" uri="{C3380CC4-5D6E-409C-BE32-E72D297353CC}">
              <c16:uniqueId val="{00000000-BB66-476C-831B-467863BAD2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BB66-476C-831B-467863BAD2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88.5</c:v>
                </c:pt>
                <c:pt idx="1">
                  <c:v>95.09</c:v>
                </c:pt>
                <c:pt idx="2">
                  <c:v>103.75</c:v>
                </c:pt>
                <c:pt idx="3">
                  <c:v>121.95</c:v>
                </c:pt>
                <c:pt idx="4">
                  <c:v>20</c:v>
                </c:pt>
              </c:numCache>
            </c:numRef>
          </c:val>
          <c:extLst>
            <c:ext xmlns:c16="http://schemas.microsoft.com/office/drawing/2014/chart" uri="{C3380CC4-5D6E-409C-BE32-E72D297353CC}">
              <c16:uniqueId val="{00000000-79FE-4CF0-B3D3-A5DB88B0E0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79FE-4CF0-B3D3-A5DB88B0E0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7-4A60-B8A9-DF3803084A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ACB7-4A60-B8A9-DF3803084A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E-4BEC-A70A-E4DF41BA06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B88E-4BEC-A70A-E4DF41BA06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397.84</c:v>
                </c:pt>
                <c:pt idx="1">
                  <c:v>386.72</c:v>
                </c:pt>
                <c:pt idx="2">
                  <c:v>373.97</c:v>
                </c:pt>
                <c:pt idx="3">
                  <c:v>353.29</c:v>
                </c:pt>
                <c:pt idx="4">
                  <c:v>251.47</c:v>
                </c:pt>
              </c:numCache>
            </c:numRef>
          </c:val>
          <c:extLst>
            <c:ext xmlns:c16="http://schemas.microsoft.com/office/drawing/2014/chart" uri="{C3380CC4-5D6E-409C-BE32-E72D297353CC}">
              <c16:uniqueId val="{00000000-D902-457C-B12D-55EF7C7E775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D902-457C-B12D-55EF7C7E775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918.92</c:v>
                </c:pt>
                <c:pt idx="1">
                  <c:v>860.72</c:v>
                </c:pt>
                <c:pt idx="2">
                  <c:v>869.3</c:v>
                </c:pt>
                <c:pt idx="3">
                  <c:v>807.1</c:v>
                </c:pt>
                <c:pt idx="4">
                  <c:v>7176.27</c:v>
                </c:pt>
              </c:numCache>
            </c:numRef>
          </c:val>
          <c:extLst>
            <c:ext xmlns:c16="http://schemas.microsoft.com/office/drawing/2014/chart" uri="{C3380CC4-5D6E-409C-BE32-E72D297353CC}">
              <c16:uniqueId val="{00000000-7F1E-4975-935B-294D4A238DD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7F1E-4975-935B-294D4A238DD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88.15</c:v>
                </c:pt>
                <c:pt idx="1">
                  <c:v>94.88</c:v>
                </c:pt>
                <c:pt idx="2">
                  <c:v>103.83</c:v>
                </c:pt>
                <c:pt idx="3">
                  <c:v>119.37</c:v>
                </c:pt>
                <c:pt idx="4">
                  <c:v>16.14</c:v>
                </c:pt>
              </c:numCache>
            </c:numRef>
          </c:val>
          <c:extLst>
            <c:ext xmlns:c16="http://schemas.microsoft.com/office/drawing/2014/chart" uri="{C3380CC4-5D6E-409C-BE32-E72D297353CC}">
              <c16:uniqueId val="{00000000-5304-42CF-BA58-39CD53CD56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5304-42CF-BA58-39CD53CD56A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86.25</c:v>
                </c:pt>
                <c:pt idx="1">
                  <c:v>79.94</c:v>
                </c:pt>
                <c:pt idx="2">
                  <c:v>72.319999999999993</c:v>
                </c:pt>
                <c:pt idx="3">
                  <c:v>62.82</c:v>
                </c:pt>
                <c:pt idx="4">
                  <c:v>1762.25</c:v>
                </c:pt>
              </c:numCache>
            </c:numRef>
          </c:val>
          <c:extLst>
            <c:ext xmlns:c16="http://schemas.microsoft.com/office/drawing/2014/chart" uri="{C3380CC4-5D6E-409C-BE32-E72D297353CC}">
              <c16:uniqueId val="{00000000-B679-48D5-98AA-5075A68171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B679-48D5-98AA-5075A68171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34.69</c:v>
                </c:pt>
                <c:pt idx="1">
                  <c:v>33.54</c:v>
                </c:pt>
                <c:pt idx="2">
                  <c:v>28.83</c:v>
                </c:pt>
                <c:pt idx="3">
                  <c:v>20.71</c:v>
                </c:pt>
                <c:pt idx="4">
                  <c:v>0.46</c:v>
                </c:pt>
              </c:numCache>
            </c:numRef>
          </c:val>
          <c:extLst>
            <c:ext xmlns:c16="http://schemas.microsoft.com/office/drawing/2014/chart" uri="{C3380CC4-5D6E-409C-BE32-E72D297353CC}">
              <c16:uniqueId val="{00000000-FA7D-45B2-8BCE-5CC014BCF8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FA7D-45B2-8BCE-5CC014BCF8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31.35</c:v>
                </c:pt>
                <c:pt idx="1">
                  <c:v>31.35</c:v>
                </c:pt>
                <c:pt idx="2">
                  <c:v>31.35</c:v>
                </c:pt>
                <c:pt idx="3">
                  <c:v>31.35</c:v>
                </c:pt>
                <c:pt idx="4">
                  <c:v>1.17</c:v>
                </c:pt>
              </c:numCache>
            </c:numRef>
          </c:val>
          <c:extLst>
            <c:ext xmlns:c16="http://schemas.microsoft.com/office/drawing/2014/chart" uri="{C3380CC4-5D6E-409C-BE32-E72D297353CC}">
              <c16:uniqueId val="{00000000-A428-4839-AC92-B7259E4A963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A428-4839-AC92-B7259E4A963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R1" zoomScaleNormal="100" workbookViewId="0">
      <selection activeCell="PQ5" sqref="PQ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島根県　雲南市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5200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24</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19.5</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61</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88.5</v>
      </c>
      <c r="Y32" s="121"/>
      <c r="Z32" s="121"/>
      <c r="AA32" s="121"/>
      <c r="AB32" s="121"/>
      <c r="AC32" s="121"/>
      <c r="AD32" s="121"/>
      <c r="AE32" s="121"/>
      <c r="AF32" s="121"/>
      <c r="AG32" s="121"/>
      <c r="AH32" s="121"/>
      <c r="AI32" s="121"/>
      <c r="AJ32" s="121"/>
      <c r="AK32" s="121"/>
      <c r="AL32" s="121"/>
      <c r="AM32" s="121"/>
      <c r="AN32" s="121"/>
      <c r="AO32" s="121"/>
      <c r="AP32" s="121"/>
      <c r="AQ32" s="122"/>
      <c r="AR32" s="120">
        <f>データ!U6</f>
        <v>95.09</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103.75</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121.95</v>
      </c>
      <c r="CG32" s="121"/>
      <c r="CH32" s="121"/>
      <c r="CI32" s="121"/>
      <c r="CJ32" s="121"/>
      <c r="CK32" s="121"/>
      <c r="CL32" s="121"/>
      <c r="CM32" s="121"/>
      <c r="CN32" s="121"/>
      <c r="CO32" s="121"/>
      <c r="CP32" s="121"/>
      <c r="CQ32" s="121"/>
      <c r="CR32" s="121"/>
      <c r="CS32" s="121"/>
      <c r="CT32" s="121"/>
      <c r="CU32" s="121"/>
      <c r="CV32" s="121"/>
      <c r="CW32" s="121"/>
      <c r="CX32" s="121"/>
      <c r="CY32" s="122"/>
      <c r="CZ32" s="120">
        <f>データ!X6</f>
        <v>20</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77.09</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83.66</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88.22</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70.31</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1208.55</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397.84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386.72</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373.97</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353.29</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251.47</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918.92</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860.72</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869.3</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807.1</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7176.27</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88.15</v>
      </c>
      <c r="Y55" s="121"/>
      <c r="Z55" s="121"/>
      <c r="AA55" s="121"/>
      <c r="AB55" s="121"/>
      <c r="AC55" s="121"/>
      <c r="AD55" s="121"/>
      <c r="AE55" s="121"/>
      <c r="AF55" s="121"/>
      <c r="AG55" s="121"/>
      <c r="AH55" s="121"/>
      <c r="AI55" s="121"/>
      <c r="AJ55" s="121"/>
      <c r="AK55" s="121"/>
      <c r="AL55" s="121"/>
      <c r="AM55" s="121"/>
      <c r="AN55" s="121"/>
      <c r="AO55" s="121"/>
      <c r="AP55" s="121"/>
      <c r="AQ55" s="122"/>
      <c r="AR55" s="120">
        <f>データ!BM6</f>
        <v>94.88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103.83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119.37</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16.14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86.25</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79.94</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72.319999999999993</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62.82</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1762.25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34.69</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33.54</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28.83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20.71</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0.46</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31.35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31.35</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31.35</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31.35</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1.17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50.89</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54.12</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56.79</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59.42</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3" t="s">
        <v>29</v>
      </c>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t="s">
        <v>30</v>
      </c>
      <c r="AE89" s="143"/>
      <c r="AF89" s="143"/>
      <c r="AG89" s="143"/>
      <c r="AH89" s="143"/>
      <c r="AI89" s="143"/>
      <c r="AJ89" s="143"/>
      <c r="AK89" s="143"/>
      <c r="AL89" s="143"/>
      <c r="AM89" s="143"/>
      <c r="AN89" s="143"/>
      <c r="AO89" s="143"/>
      <c r="AP89" s="143"/>
      <c r="AQ89" s="143"/>
      <c r="AR89" s="143"/>
      <c r="AS89" s="143"/>
      <c r="AT89" s="143"/>
      <c r="AU89" s="143"/>
      <c r="AV89" s="143"/>
      <c r="AW89" s="143"/>
      <c r="AX89" s="143"/>
      <c r="AY89" s="143"/>
      <c r="AZ89" s="143"/>
      <c r="BA89" s="143"/>
      <c r="BB89" s="143"/>
      <c r="BC89" s="143"/>
      <c r="BD89" s="143"/>
      <c r="BE89" s="143" t="s">
        <v>31</v>
      </c>
      <c r="BF89" s="143"/>
      <c r="BG89" s="143"/>
      <c r="BH89" s="143"/>
      <c r="BI89" s="143"/>
      <c r="BJ89" s="143"/>
      <c r="BK89" s="143"/>
      <c r="BL89" s="143"/>
      <c r="BM89" s="143"/>
      <c r="BN89" s="143"/>
      <c r="BO89" s="143"/>
      <c r="BP89" s="143"/>
      <c r="BQ89" s="143"/>
      <c r="BR89" s="143"/>
      <c r="BS89" s="143"/>
      <c r="BT89" s="143"/>
      <c r="BU89" s="143"/>
      <c r="BV89" s="143"/>
      <c r="BW89" s="143"/>
      <c r="BX89" s="143"/>
      <c r="BY89" s="143"/>
      <c r="BZ89" s="143"/>
      <c r="CA89" s="143"/>
      <c r="CB89" s="143"/>
      <c r="CC89" s="143"/>
      <c r="CD89" s="143"/>
      <c r="CE89" s="143"/>
      <c r="CF89" s="143" t="s">
        <v>32</v>
      </c>
      <c r="CG89" s="143"/>
      <c r="CH89" s="143"/>
      <c r="CI89" s="143"/>
      <c r="CJ89" s="143"/>
      <c r="CK89" s="143"/>
      <c r="CL89" s="143"/>
      <c r="CM89" s="143"/>
      <c r="CN89" s="143"/>
      <c r="CO89" s="143"/>
      <c r="CP89" s="143"/>
      <c r="CQ89" s="143"/>
      <c r="CR89" s="143"/>
      <c r="CS89" s="143"/>
      <c r="CT89" s="143"/>
      <c r="CU89" s="143"/>
      <c r="CV89" s="143"/>
      <c r="CW89" s="143"/>
      <c r="CX89" s="143"/>
      <c r="CY89" s="143"/>
      <c r="CZ89" s="143"/>
      <c r="DA89" s="143"/>
      <c r="DB89" s="143"/>
      <c r="DC89" s="143"/>
      <c r="DD89" s="143"/>
      <c r="DE89" s="143"/>
      <c r="DF89" s="143"/>
      <c r="DG89" s="143" t="s">
        <v>33</v>
      </c>
      <c r="DH89" s="143"/>
      <c r="DI89" s="143"/>
      <c r="DJ89" s="143"/>
      <c r="DK89" s="143"/>
      <c r="DL89" s="143"/>
      <c r="DM89" s="143"/>
      <c r="DN89" s="143"/>
      <c r="DO89" s="143"/>
      <c r="DP89" s="143"/>
      <c r="DQ89" s="143"/>
      <c r="DR89" s="143"/>
      <c r="DS89" s="143"/>
      <c r="DT89" s="143"/>
      <c r="DU89" s="143"/>
      <c r="DV89" s="143"/>
      <c r="DW89" s="143"/>
      <c r="DX89" s="143"/>
      <c r="DY89" s="143"/>
      <c r="DZ89" s="143"/>
      <c r="EA89" s="143"/>
      <c r="EB89" s="143"/>
      <c r="EC89" s="143"/>
      <c r="ED89" s="143"/>
      <c r="EE89" s="143"/>
      <c r="EF89" s="143"/>
      <c r="EG89" s="143"/>
      <c r="EH89" s="143" t="s">
        <v>34</v>
      </c>
      <c r="EI89" s="143"/>
      <c r="EJ89" s="143"/>
      <c r="EK89" s="143"/>
      <c r="EL89" s="143"/>
      <c r="EM89" s="143"/>
      <c r="EN89" s="143"/>
      <c r="EO89" s="143"/>
      <c r="EP89" s="143"/>
      <c r="EQ89" s="143"/>
      <c r="ER89" s="143"/>
      <c r="ES89" s="143"/>
      <c r="ET89" s="143"/>
      <c r="EU89" s="143"/>
      <c r="EV89" s="143"/>
      <c r="EW89" s="143"/>
      <c r="EX89" s="143"/>
      <c r="EY89" s="143"/>
      <c r="EZ89" s="143"/>
      <c r="FA89" s="143"/>
      <c r="FB89" s="143"/>
      <c r="FC89" s="143"/>
      <c r="FD89" s="143"/>
      <c r="FE89" s="143"/>
      <c r="FF89" s="143"/>
      <c r="FG89" s="143"/>
      <c r="FH89" s="143"/>
      <c r="FI89" s="143" t="s">
        <v>35</v>
      </c>
      <c r="FJ89" s="143"/>
      <c r="FK89" s="143"/>
      <c r="FL89" s="143"/>
      <c r="FM89" s="143"/>
      <c r="FN89" s="143"/>
      <c r="FO89" s="143"/>
      <c r="FP89" s="143"/>
      <c r="FQ89" s="143"/>
      <c r="FR89" s="143"/>
      <c r="FS89" s="143"/>
      <c r="FT89" s="143"/>
      <c r="FU89" s="143"/>
      <c r="FV89" s="143"/>
      <c r="FW89" s="143"/>
      <c r="FX89" s="143"/>
      <c r="FY89" s="143"/>
      <c r="FZ89" s="143"/>
      <c r="GA89" s="143"/>
      <c r="GB89" s="143"/>
      <c r="GC89" s="143"/>
      <c r="GD89" s="143"/>
      <c r="GE89" s="143"/>
      <c r="GF89" s="143"/>
      <c r="GG89" s="143"/>
      <c r="GH89" s="143"/>
      <c r="GI89" s="143"/>
      <c r="GJ89" s="143" t="s">
        <v>36</v>
      </c>
      <c r="GK89" s="143"/>
      <c r="GL89" s="143"/>
      <c r="GM89" s="143"/>
      <c r="GN89" s="143"/>
      <c r="GO89" s="143"/>
      <c r="GP89" s="143"/>
      <c r="GQ89" s="143"/>
      <c r="GR89" s="143"/>
      <c r="GS89" s="143"/>
      <c r="GT89" s="143"/>
      <c r="GU89" s="143"/>
      <c r="GV89" s="143"/>
      <c r="GW89" s="143"/>
      <c r="GX89" s="143"/>
      <c r="GY89" s="143"/>
      <c r="GZ89" s="143"/>
      <c r="HA89" s="143"/>
      <c r="HB89" s="143"/>
      <c r="HC89" s="143"/>
      <c r="HD89" s="143"/>
      <c r="HE89" s="143"/>
      <c r="HF89" s="143"/>
      <c r="HG89" s="143"/>
      <c r="HH89" s="143"/>
      <c r="HI89" s="143"/>
      <c r="HJ89" s="143"/>
      <c r="HK89" s="143" t="s">
        <v>29</v>
      </c>
      <c r="HL89" s="143"/>
      <c r="HM89" s="143"/>
      <c r="HN89" s="143"/>
      <c r="HO89" s="143"/>
      <c r="HP89" s="143"/>
      <c r="HQ89" s="143"/>
      <c r="HR89" s="143"/>
      <c r="HS89" s="143"/>
      <c r="HT89" s="143"/>
      <c r="HU89" s="143"/>
      <c r="HV89" s="143"/>
      <c r="HW89" s="143"/>
      <c r="HX89" s="143"/>
      <c r="HY89" s="143"/>
      <c r="HZ89" s="143"/>
      <c r="IA89" s="143"/>
      <c r="IB89" s="143"/>
      <c r="IC89" s="143"/>
      <c r="ID89" s="143"/>
      <c r="IE89" s="143"/>
      <c r="IF89" s="143"/>
      <c r="IG89" s="143"/>
      <c r="IH89" s="143"/>
      <c r="II89" s="143"/>
      <c r="IJ89" s="143"/>
      <c r="IK89" s="143"/>
      <c r="IL89" s="143" t="s">
        <v>30</v>
      </c>
      <c r="IM89" s="143"/>
      <c r="IN89" s="143"/>
      <c r="IO89" s="143"/>
      <c r="IP89" s="143"/>
      <c r="IQ89" s="143"/>
      <c r="IR89" s="143"/>
      <c r="IS89" s="143"/>
      <c r="IT89" s="143"/>
      <c r="IU89" s="143"/>
      <c r="IV89" s="143"/>
      <c r="IW89" s="143"/>
      <c r="IX89" s="143"/>
      <c r="IY89" s="143"/>
      <c r="IZ89" s="143"/>
      <c r="JA89" s="143"/>
      <c r="JB89" s="143"/>
      <c r="JC89" s="143"/>
      <c r="JD89" s="143"/>
      <c r="JE89" s="143"/>
      <c r="JF89" s="143"/>
      <c r="JG89" s="143"/>
      <c r="JH89" s="143"/>
      <c r="JI89" s="143"/>
      <c r="JJ89" s="143"/>
      <c r="JK89" s="143"/>
      <c r="JL89" s="143"/>
      <c r="JM89" s="143" t="s">
        <v>31</v>
      </c>
      <c r="JN89" s="143"/>
      <c r="JO89" s="143"/>
      <c r="JP89" s="143"/>
      <c r="JQ89" s="143"/>
      <c r="JR89" s="143"/>
      <c r="JS89" s="143"/>
      <c r="JT89" s="143"/>
      <c r="JU89" s="143"/>
      <c r="JV89" s="143"/>
      <c r="JW89" s="143"/>
      <c r="JX89" s="143"/>
      <c r="JY89" s="143"/>
      <c r="JZ89" s="143"/>
      <c r="KA89" s="143"/>
      <c r="KB89" s="143"/>
      <c r="KC89" s="143"/>
      <c r="KD89" s="143"/>
      <c r="KE89" s="143"/>
      <c r="KF89" s="143"/>
      <c r="KG89" s="143"/>
      <c r="KH89" s="143"/>
      <c r="KI89" s="143"/>
      <c r="KJ89" s="143"/>
      <c r="KK89" s="143"/>
      <c r="KL89" s="143"/>
      <c r="KM89" s="143"/>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2" t="str">
        <f>データ!AD6</f>
        <v>【112.60】</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【29.72】</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【473.00】</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【233.74】</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【106.87】</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【20.26】</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2"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2"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2"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2"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TMzMIUf9aCbUzCqzllhz3kPrhfIS3HAHRJ0SC5CJc/1LDhBzJC2fl/PhkY43+9y5VkVLxx2aIi0cJ8S20J0Q==" saltValue="a/8Iz7VPApcH3s7s24q4s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88.5</v>
      </c>
      <c r="U6" s="35">
        <f>U7</f>
        <v>95.09</v>
      </c>
      <c r="V6" s="35">
        <f>V7</f>
        <v>103.75</v>
      </c>
      <c r="W6" s="35">
        <f>W7</f>
        <v>121.95</v>
      </c>
      <c r="X6" s="35">
        <f t="shared" si="3"/>
        <v>20</v>
      </c>
      <c r="Y6" s="35">
        <f t="shared" si="3"/>
        <v>110.79</v>
      </c>
      <c r="Z6" s="35">
        <f t="shared" si="3"/>
        <v>108.76</v>
      </c>
      <c r="AA6" s="35">
        <f t="shared" si="3"/>
        <v>110.19</v>
      </c>
      <c r="AB6" s="35">
        <f t="shared" si="3"/>
        <v>113.73</v>
      </c>
      <c r="AC6" s="35">
        <f t="shared" si="3"/>
        <v>115.42</v>
      </c>
      <c r="AD6" s="33" t="str">
        <f>IF(AD7="-","【-】","【"&amp;SUBSTITUTE(TEXT(AD7,"#,##0.00"),"-","△")&amp;"】")</f>
        <v>【112.60】</v>
      </c>
      <c r="AE6" s="35">
        <f t="shared" si="3"/>
        <v>77.09</v>
      </c>
      <c r="AF6" s="35">
        <f>AF7</f>
        <v>83.66</v>
      </c>
      <c r="AG6" s="35">
        <f>AG7</f>
        <v>88.22</v>
      </c>
      <c r="AH6" s="35">
        <f>AH7</f>
        <v>70.31</v>
      </c>
      <c r="AI6" s="35">
        <f t="shared" si="3"/>
        <v>1208.55</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397.84</v>
      </c>
      <c r="AQ6" s="35">
        <f>AQ7</f>
        <v>386.72</v>
      </c>
      <c r="AR6" s="35">
        <f>AR7</f>
        <v>373.97</v>
      </c>
      <c r="AS6" s="35">
        <f>AS7</f>
        <v>353.29</v>
      </c>
      <c r="AT6" s="35">
        <f t="shared" si="3"/>
        <v>251.47</v>
      </c>
      <c r="AU6" s="35">
        <f t="shared" si="3"/>
        <v>868.31</v>
      </c>
      <c r="AV6" s="35">
        <f t="shared" si="3"/>
        <v>732.52</v>
      </c>
      <c r="AW6" s="35">
        <f t="shared" si="3"/>
        <v>819.73</v>
      </c>
      <c r="AX6" s="35">
        <f t="shared" si="3"/>
        <v>834.05</v>
      </c>
      <c r="AY6" s="35">
        <f t="shared" si="3"/>
        <v>1011.55</v>
      </c>
      <c r="AZ6" s="33" t="str">
        <f>IF(AZ7="-","【-】","【"&amp;SUBSTITUTE(TEXT(AZ7,"#,##0.00"),"-","△")&amp;"】")</f>
        <v>【473.00】</v>
      </c>
      <c r="BA6" s="35">
        <f t="shared" si="3"/>
        <v>918.92</v>
      </c>
      <c r="BB6" s="35">
        <f>BB7</f>
        <v>860.72</v>
      </c>
      <c r="BC6" s="35">
        <f>BC7</f>
        <v>869.3</v>
      </c>
      <c r="BD6" s="35">
        <f>BD7</f>
        <v>807.1</v>
      </c>
      <c r="BE6" s="35">
        <f t="shared" si="3"/>
        <v>7176.27</v>
      </c>
      <c r="BF6" s="35">
        <f t="shared" si="3"/>
        <v>504.81</v>
      </c>
      <c r="BG6" s="35">
        <f t="shared" si="3"/>
        <v>498.01</v>
      </c>
      <c r="BH6" s="35">
        <f t="shared" si="3"/>
        <v>490.39</v>
      </c>
      <c r="BI6" s="35">
        <f t="shared" si="3"/>
        <v>475.44</v>
      </c>
      <c r="BJ6" s="35">
        <f t="shared" si="3"/>
        <v>413.6</v>
      </c>
      <c r="BK6" s="33" t="str">
        <f>IF(BK7="-","【-】","【"&amp;SUBSTITUTE(TEXT(BK7,"#,##0.00"),"-","△")&amp;"】")</f>
        <v>【233.74】</v>
      </c>
      <c r="BL6" s="35">
        <f t="shared" si="3"/>
        <v>88.15</v>
      </c>
      <c r="BM6" s="35">
        <f>BM7</f>
        <v>94.88</v>
      </c>
      <c r="BN6" s="35">
        <f>BN7</f>
        <v>103.83</v>
      </c>
      <c r="BO6" s="35">
        <f>BO7</f>
        <v>119.37</v>
      </c>
      <c r="BP6" s="35">
        <f t="shared" si="3"/>
        <v>16.14</v>
      </c>
      <c r="BQ6" s="35">
        <f t="shared" si="3"/>
        <v>94.91</v>
      </c>
      <c r="BR6" s="35">
        <f t="shared" si="3"/>
        <v>90.22</v>
      </c>
      <c r="BS6" s="35">
        <f t="shared" si="3"/>
        <v>90.8</v>
      </c>
      <c r="BT6" s="35">
        <f t="shared" si="3"/>
        <v>93.49</v>
      </c>
      <c r="BU6" s="35">
        <f t="shared" si="3"/>
        <v>94.77</v>
      </c>
      <c r="BV6" s="33" t="str">
        <f>IF(BV7="-","【-】","【"&amp;SUBSTITUTE(TEXT(BV7,"#,##0.00"),"-","△")&amp;"】")</f>
        <v>【106.87】</v>
      </c>
      <c r="BW6" s="35">
        <f t="shared" si="3"/>
        <v>86.25</v>
      </c>
      <c r="BX6" s="35">
        <f>BX7</f>
        <v>79.94</v>
      </c>
      <c r="BY6" s="35">
        <f>BY7</f>
        <v>72.319999999999993</v>
      </c>
      <c r="BZ6" s="35">
        <f>BZ7</f>
        <v>62.82</v>
      </c>
      <c r="CA6" s="35">
        <f t="shared" si="3"/>
        <v>1762.25</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34.69</v>
      </c>
      <c r="CI6" s="35">
        <f>CI7</f>
        <v>33.54</v>
      </c>
      <c r="CJ6" s="35">
        <f>CJ7</f>
        <v>28.83</v>
      </c>
      <c r="CK6" s="35">
        <f>CK7</f>
        <v>20.71</v>
      </c>
      <c r="CL6" s="35">
        <f t="shared" si="5"/>
        <v>0.46</v>
      </c>
      <c r="CM6" s="35">
        <f t="shared" si="5"/>
        <v>35.22</v>
      </c>
      <c r="CN6" s="35">
        <f t="shared" si="5"/>
        <v>34.92</v>
      </c>
      <c r="CO6" s="35">
        <f t="shared" si="5"/>
        <v>34.19</v>
      </c>
      <c r="CP6" s="35">
        <f t="shared" si="5"/>
        <v>36.65</v>
      </c>
      <c r="CQ6" s="35">
        <f t="shared" si="5"/>
        <v>33.29</v>
      </c>
      <c r="CR6" s="33" t="str">
        <f>IF(CR7="-","【-】","【"&amp;SUBSTITUTE(TEXT(CR7,"#,##0.00"),"-","△")&amp;"】")</f>
        <v>【53.19】</v>
      </c>
      <c r="CS6" s="35">
        <f t="shared" ref="CS6:DB6" si="6">CS7</f>
        <v>31.35</v>
      </c>
      <c r="CT6" s="35">
        <f>CT7</f>
        <v>31.35</v>
      </c>
      <c r="CU6" s="35">
        <f>CU7</f>
        <v>31.35</v>
      </c>
      <c r="CV6" s="35">
        <f>CV7</f>
        <v>31.35</v>
      </c>
      <c r="CW6" s="35">
        <f t="shared" si="6"/>
        <v>1.17</v>
      </c>
      <c r="CX6" s="35">
        <f t="shared" si="6"/>
        <v>51.42</v>
      </c>
      <c r="CY6" s="35">
        <f t="shared" si="6"/>
        <v>50.9</v>
      </c>
      <c r="CZ6" s="35">
        <f t="shared" si="6"/>
        <v>49.05</v>
      </c>
      <c r="DA6" s="35">
        <f t="shared" si="6"/>
        <v>50.94</v>
      </c>
      <c r="DB6" s="35">
        <f t="shared" si="6"/>
        <v>49.76</v>
      </c>
      <c r="DC6" s="33" t="str">
        <f>IF(DC7="-","【-】","【"&amp;SUBSTITUTE(TEXT(DC7,"#,##0.00"),"-","△")&amp;"】")</f>
        <v>【75.85】</v>
      </c>
      <c r="DD6" s="35">
        <f t="shared" ref="DD6:DM6" si="7">DD7</f>
        <v>50.89</v>
      </c>
      <c r="DE6" s="35">
        <f>DE7</f>
        <v>54.12</v>
      </c>
      <c r="DF6" s="35">
        <f>DF7</f>
        <v>56.79</v>
      </c>
      <c r="DG6" s="35">
        <f>DG7</f>
        <v>59.42</v>
      </c>
      <c r="DH6" s="35">
        <f t="shared" si="7"/>
        <v>62</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0</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5200</v>
      </c>
      <c r="L7" s="37" t="s">
        <v>96</v>
      </c>
      <c r="M7" s="38">
        <v>1</v>
      </c>
      <c r="N7" s="38">
        <v>24</v>
      </c>
      <c r="O7" s="39" t="s">
        <v>97</v>
      </c>
      <c r="P7" s="39">
        <v>19.5</v>
      </c>
      <c r="Q7" s="38">
        <v>1</v>
      </c>
      <c r="R7" s="38">
        <v>61</v>
      </c>
      <c r="S7" s="37" t="s">
        <v>98</v>
      </c>
      <c r="T7" s="40">
        <v>88.5</v>
      </c>
      <c r="U7" s="40">
        <v>95.09</v>
      </c>
      <c r="V7" s="40">
        <v>103.75</v>
      </c>
      <c r="W7" s="40">
        <v>121.95</v>
      </c>
      <c r="X7" s="40">
        <v>20</v>
      </c>
      <c r="Y7" s="40">
        <v>110.79</v>
      </c>
      <c r="Z7" s="40">
        <v>108.76</v>
      </c>
      <c r="AA7" s="40">
        <v>110.19</v>
      </c>
      <c r="AB7" s="40">
        <v>113.73</v>
      </c>
      <c r="AC7" s="41">
        <v>115.42</v>
      </c>
      <c r="AD7" s="40">
        <v>112.6</v>
      </c>
      <c r="AE7" s="40">
        <v>77.09</v>
      </c>
      <c r="AF7" s="40">
        <v>83.66</v>
      </c>
      <c r="AG7" s="40">
        <v>88.22</v>
      </c>
      <c r="AH7" s="40">
        <v>70.31</v>
      </c>
      <c r="AI7" s="40">
        <v>1208.55</v>
      </c>
      <c r="AJ7" s="40">
        <v>121.15</v>
      </c>
      <c r="AK7" s="40">
        <v>125.8</v>
      </c>
      <c r="AL7" s="40">
        <v>132.55000000000001</v>
      </c>
      <c r="AM7" s="40">
        <v>134.69</v>
      </c>
      <c r="AN7" s="40">
        <v>133.63999999999999</v>
      </c>
      <c r="AO7" s="40">
        <v>29.72</v>
      </c>
      <c r="AP7" s="40">
        <v>397.84</v>
      </c>
      <c r="AQ7" s="40">
        <v>386.72</v>
      </c>
      <c r="AR7" s="40">
        <v>373.97</v>
      </c>
      <c r="AS7" s="40">
        <v>353.29</v>
      </c>
      <c r="AT7" s="40">
        <v>251.47</v>
      </c>
      <c r="AU7" s="40">
        <v>868.31</v>
      </c>
      <c r="AV7" s="40">
        <v>732.52</v>
      </c>
      <c r="AW7" s="40">
        <v>819.73</v>
      </c>
      <c r="AX7" s="40">
        <v>834.05</v>
      </c>
      <c r="AY7" s="40">
        <v>1011.55</v>
      </c>
      <c r="AZ7" s="40">
        <v>473</v>
      </c>
      <c r="BA7" s="40">
        <v>918.92</v>
      </c>
      <c r="BB7" s="40">
        <v>860.72</v>
      </c>
      <c r="BC7" s="40">
        <v>869.3</v>
      </c>
      <c r="BD7" s="40">
        <v>807.1</v>
      </c>
      <c r="BE7" s="40">
        <v>7176.27</v>
      </c>
      <c r="BF7" s="40">
        <v>504.81</v>
      </c>
      <c r="BG7" s="40">
        <v>498.01</v>
      </c>
      <c r="BH7" s="40">
        <v>490.39</v>
      </c>
      <c r="BI7" s="40">
        <v>475.44</v>
      </c>
      <c r="BJ7" s="40">
        <v>413.6</v>
      </c>
      <c r="BK7" s="40">
        <v>233.74</v>
      </c>
      <c r="BL7" s="40">
        <v>88.15</v>
      </c>
      <c r="BM7" s="40">
        <v>94.88</v>
      </c>
      <c r="BN7" s="40">
        <v>103.83</v>
      </c>
      <c r="BO7" s="40">
        <v>119.37</v>
      </c>
      <c r="BP7" s="40">
        <v>16.14</v>
      </c>
      <c r="BQ7" s="40">
        <v>94.91</v>
      </c>
      <c r="BR7" s="40">
        <v>90.22</v>
      </c>
      <c r="BS7" s="40">
        <v>90.8</v>
      </c>
      <c r="BT7" s="40">
        <v>93.49</v>
      </c>
      <c r="BU7" s="40">
        <v>94.77</v>
      </c>
      <c r="BV7" s="40">
        <v>106.87</v>
      </c>
      <c r="BW7" s="40">
        <v>86.25</v>
      </c>
      <c r="BX7" s="40">
        <v>79.94</v>
      </c>
      <c r="BY7" s="40">
        <v>72.319999999999993</v>
      </c>
      <c r="BZ7" s="40">
        <v>62.82</v>
      </c>
      <c r="CA7" s="40">
        <v>1762.25</v>
      </c>
      <c r="CB7" s="40">
        <v>47.36</v>
      </c>
      <c r="CC7" s="40">
        <v>49.94</v>
      </c>
      <c r="CD7" s="40">
        <v>50.56</v>
      </c>
      <c r="CE7" s="40">
        <v>49.4</v>
      </c>
      <c r="CF7" s="40">
        <v>49.51</v>
      </c>
      <c r="CG7" s="40">
        <v>20.260000000000002</v>
      </c>
      <c r="CH7" s="40">
        <v>34.69</v>
      </c>
      <c r="CI7" s="40">
        <v>33.54</v>
      </c>
      <c r="CJ7" s="40">
        <v>28.83</v>
      </c>
      <c r="CK7" s="40">
        <v>20.71</v>
      </c>
      <c r="CL7" s="40">
        <v>0.46</v>
      </c>
      <c r="CM7" s="40">
        <v>35.22</v>
      </c>
      <c r="CN7" s="40">
        <v>34.92</v>
      </c>
      <c r="CO7" s="40">
        <v>34.19</v>
      </c>
      <c r="CP7" s="40">
        <v>36.65</v>
      </c>
      <c r="CQ7" s="40">
        <v>33.29</v>
      </c>
      <c r="CR7" s="40">
        <v>53.19</v>
      </c>
      <c r="CS7" s="40">
        <v>31.35</v>
      </c>
      <c r="CT7" s="40">
        <v>31.35</v>
      </c>
      <c r="CU7" s="40">
        <v>31.35</v>
      </c>
      <c r="CV7" s="40">
        <v>31.35</v>
      </c>
      <c r="CW7" s="40">
        <v>1.17</v>
      </c>
      <c r="CX7" s="40">
        <v>51.42</v>
      </c>
      <c r="CY7" s="40">
        <v>50.9</v>
      </c>
      <c r="CZ7" s="40">
        <v>49.05</v>
      </c>
      <c r="DA7" s="40">
        <v>50.94</v>
      </c>
      <c r="DB7" s="40">
        <v>49.76</v>
      </c>
      <c r="DC7" s="40">
        <v>75.849999999999994</v>
      </c>
      <c r="DD7" s="40">
        <v>50.89</v>
      </c>
      <c r="DE7" s="40">
        <v>54.12</v>
      </c>
      <c r="DF7" s="40">
        <v>56.79</v>
      </c>
      <c r="DG7" s="40">
        <v>59.42</v>
      </c>
      <c r="DH7" s="40">
        <v>62</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0</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88.5</v>
      </c>
      <c r="V11" s="48">
        <f>IF(U6="-",NA(),U6)</f>
        <v>95.09</v>
      </c>
      <c r="W11" s="48">
        <f>IF(V6="-",NA(),V6)</f>
        <v>103.75</v>
      </c>
      <c r="X11" s="48">
        <f>IF(W6="-",NA(),W6)</f>
        <v>121.95</v>
      </c>
      <c r="Y11" s="48">
        <f>IF(X6="-",NA(),X6)</f>
        <v>20</v>
      </c>
      <c r="AE11" s="47" t="s">
        <v>23</v>
      </c>
      <c r="AF11" s="48">
        <f>IF(AE6="-",NA(),AE6)</f>
        <v>77.09</v>
      </c>
      <c r="AG11" s="48">
        <f>IF(AF6="-",NA(),AF6)</f>
        <v>83.66</v>
      </c>
      <c r="AH11" s="48">
        <f>IF(AG6="-",NA(),AG6)</f>
        <v>88.22</v>
      </c>
      <c r="AI11" s="48">
        <f>IF(AH6="-",NA(),AH6)</f>
        <v>70.31</v>
      </c>
      <c r="AJ11" s="48">
        <f>IF(AI6="-",NA(),AI6)</f>
        <v>1208.55</v>
      </c>
      <c r="AP11" s="47" t="s">
        <v>23</v>
      </c>
      <c r="AQ11" s="48">
        <f>IF(AP6="-",NA(),AP6)</f>
        <v>397.84</v>
      </c>
      <c r="AR11" s="48">
        <f>IF(AQ6="-",NA(),AQ6)</f>
        <v>386.72</v>
      </c>
      <c r="AS11" s="48">
        <f>IF(AR6="-",NA(),AR6)</f>
        <v>373.97</v>
      </c>
      <c r="AT11" s="48">
        <f>IF(AS6="-",NA(),AS6)</f>
        <v>353.29</v>
      </c>
      <c r="AU11" s="48">
        <f>IF(AT6="-",NA(),AT6)</f>
        <v>251.47</v>
      </c>
      <c r="BA11" s="47" t="s">
        <v>23</v>
      </c>
      <c r="BB11" s="48">
        <f>IF(BA6="-",NA(),BA6)</f>
        <v>918.92</v>
      </c>
      <c r="BC11" s="48">
        <f>IF(BB6="-",NA(),BB6)</f>
        <v>860.72</v>
      </c>
      <c r="BD11" s="48">
        <f>IF(BC6="-",NA(),BC6)</f>
        <v>869.3</v>
      </c>
      <c r="BE11" s="48">
        <f>IF(BD6="-",NA(),BD6)</f>
        <v>807.1</v>
      </c>
      <c r="BF11" s="48">
        <f>IF(BE6="-",NA(),BE6)</f>
        <v>7176.27</v>
      </c>
      <c r="BL11" s="47" t="s">
        <v>23</v>
      </c>
      <c r="BM11" s="48">
        <f>IF(BL6="-",NA(),BL6)</f>
        <v>88.15</v>
      </c>
      <c r="BN11" s="48">
        <f>IF(BM6="-",NA(),BM6)</f>
        <v>94.88</v>
      </c>
      <c r="BO11" s="48">
        <f>IF(BN6="-",NA(),BN6)</f>
        <v>103.83</v>
      </c>
      <c r="BP11" s="48">
        <f>IF(BO6="-",NA(),BO6)</f>
        <v>119.37</v>
      </c>
      <c r="BQ11" s="48">
        <f>IF(BP6="-",NA(),BP6)</f>
        <v>16.14</v>
      </c>
      <c r="BW11" s="47" t="s">
        <v>23</v>
      </c>
      <c r="BX11" s="48">
        <f>IF(BW6="-",NA(),BW6)</f>
        <v>86.25</v>
      </c>
      <c r="BY11" s="48">
        <f>IF(BX6="-",NA(),BX6)</f>
        <v>79.94</v>
      </c>
      <c r="BZ11" s="48">
        <f>IF(BY6="-",NA(),BY6)</f>
        <v>72.319999999999993</v>
      </c>
      <c r="CA11" s="48">
        <f>IF(BZ6="-",NA(),BZ6)</f>
        <v>62.82</v>
      </c>
      <c r="CB11" s="48">
        <f>IF(CA6="-",NA(),CA6)</f>
        <v>1762.25</v>
      </c>
      <c r="CH11" s="47" t="s">
        <v>23</v>
      </c>
      <c r="CI11" s="48">
        <f>IF(CH6="-",NA(),CH6)</f>
        <v>34.69</v>
      </c>
      <c r="CJ11" s="48">
        <f>IF(CI6="-",NA(),CI6)</f>
        <v>33.54</v>
      </c>
      <c r="CK11" s="48">
        <f>IF(CJ6="-",NA(),CJ6)</f>
        <v>28.83</v>
      </c>
      <c r="CL11" s="48">
        <f>IF(CK6="-",NA(),CK6)</f>
        <v>20.71</v>
      </c>
      <c r="CM11" s="48">
        <f>IF(CL6="-",NA(),CL6)</f>
        <v>0.46</v>
      </c>
      <c r="CS11" s="47" t="s">
        <v>23</v>
      </c>
      <c r="CT11" s="48">
        <f>IF(CS6="-",NA(),CS6)</f>
        <v>31.35</v>
      </c>
      <c r="CU11" s="48">
        <f>IF(CT6="-",NA(),CT6)</f>
        <v>31.35</v>
      </c>
      <c r="CV11" s="48">
        <f>IF(CU6="-",NA(),CU6)</f>
        <v>31.35</v>
      </c>
      <c r="CW11" s="48">
        <f>IF(CV6="-",NA(),CV6)</f>
        <v>31.35</v>
      </c>
      <c r="CX11" s="48">
        <f>IF(CW6="-",NA(),CW6)</f>
        <v>1.17</v>
      </c>
      <c r="DD11" s="47" t="s">
        <v>23</v>
      </c>
      <c r="DE11" s="48">
        <f>IF(DD6="-",NA(),DD6)</f>
        <v>50.89</v>
      </c>
      <c r="DF11" s="48">
        <f>IF(DE6="-",NA(),DE6)</f>
        <v>54.12</v>
      </c>
      <c r="DG11" s="48">
        <f>IF(DF6="-",NA(),DF6)</f>
        <v>56.79</v>
      </c>
      <c r="DH11" s="48">
        <f>IF(DG6="-",NA(),DG6)</f>
        <v>59.42</v>
      </c>
      <c r="DI11" s="48">
        <f>IF(DH6="-",NA(),DH6)</f>
        <v>62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2024-01-19T07:51:28Z</cp:lastPrinted>
  <dcterms:created xsi:type="dcterms:W3CDTF">2023-12-05T01:32:13Z</dcterms:created>
  <dcterms:modified xsi:type="dcterms:W3CDTF">2024-01-19T08:02:42Z</dcterms:modified>
  <cp:category/>
</cp:coreProperties>
</file>