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lsv\庁内共有\1_課(室)共有\上下水道局経営企画課\令和05年度(2023)\150207財務一般(財務_上水道)\財務関係(10／2034)\13_経営比較分析表\01_当年度分\01_調査提出\02_提出\"/>
    </mc:Choice>
  </mc:AlternateContent>
  <xr:revisionPtr revIDLastSave="0" documentId="13_ncr:1_{B8E7BD20-CA0D-4E4F-8E6D-8716C01BE6F7}" xr6:coauthVersionLast="45" xr6:coauthVersionMax="45" xr10:uidLastSave="{00000000-0000-0000-0000-000000000000}"/>
  <workbookProtection workbookAlgorithmName="SHA-512" workbookHashValue="kGbO2KkSTWfjyk8YcguOldSNI79u/8cdhwl641O9ntyUq9YFU8zUzKpDMqdnJ+6R0qowXuCnLvjkr0tWUKWO8A==" workbookSaltValue="NjZ/mMTkSrBR/s/mKYLJPQ==" workbookSpinCount="100000" lockStructure="1"/>
  <bookViews>
    <workbookView xWindow="-120" yWindow="-120" windowWidth="20730" windowHeight="1131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I10" i="4"/>
  <c r="B10" i="4"/>
  <c r="BB8" i="4"/>
  <c r="AT8" i="4"/>
  <c r="AL8" i="4"/>
  <c r="P8" i="4"/>
  <c r="I8" i="4"/>
</calcChain>
</file>

<file path=xl/sharedStrings.xml><?xml version="1.0" encoding="utf-8"?>
<sst xmlns="http://schemas.openxmlformats.org/spreadsheetml/2006/main" count="228" uniqueCount="114">
  <si>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</si>
  <si>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</si>
  <si>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</si>
  <si>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</si>
  <si>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</si>
  <si>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</si>
  <si>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</si>
  <si>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</si>
  <si>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</si>
  <si>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</si>
  <si>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</si>
  <si>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</si>
  <si>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</si>
  <si>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</si>
  <si>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</si>
  <si>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</si>
  <si>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</si>
  <si>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</si>
  <si>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</si>
  <si>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</si>
  <si>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</si>
  <si>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</si>
  <si>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</si>
  <si>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</si>
  <si>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</si>
  <si>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</si>
  <si>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</si>
  <si>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</si>
  <si>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</si>
  <si>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</si>
  <si>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</si>
  <si>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</si>
  <si>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</si>
  <si>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</si>
  <si>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</si>
  <si>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</si>
  <si>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</si>
  <si>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</si>
  <si>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</si>
  <si>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</si>
  <si>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</si>
  <si>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</si>
  <si>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</si>
  <si>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</si>
  <si>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</si>
  <si>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</si>
  <si>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</si>
  <si>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</si>
  <si>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</si>
  <si>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</si>
  <si>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</si>
  <si>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</si>
  <si>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</si>
  <si>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</si>
  <si>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</si>
  <si>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</si>
  <si>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</si>
  <si>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</si>
  <si>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</si>
  <si>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</si>
  <si>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</si>
  <si>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</si>
  <si>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</si>
  <si>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</si>
  <si>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</si>
  <si>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</si>
  <si>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</si>
  <si>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</si>
  <si>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</si>
  <si>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</si>
  <si>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</si>
  <si>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</si>
  <si>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</si>
  <si>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</si>
  <si>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</si>
  <si>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</si>
  <si>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</si>
  <si>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</si>
  <si>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</si>
  <si>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</si>
  <si>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</si>
  <si>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</si>
  <si>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</si>
  <si>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</si>
  <si>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</si>
  <si>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</si>
  <si>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</si>
  <si>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</si>
  <si>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</si>
  <si>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</si>
  <si>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</si>
  <si>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</si>
  <si>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</si>
  <si>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出雲市</t>
  </si>
  <si>
    <t>法適用</t>
  </si>
  <si>
    <t>水道事業</t>
  </si>
  <si>
    <t>末端給水事業</t>
  </si>
  <si>
    <t>A3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</si>
  <si>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</si>
  <si>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</si>
  <si>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</si>
  <si>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</si>
  <si>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</si>
  <si>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</si>
  <si>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</si>
  <si>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</si>
  <si>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</si>
  <si>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</si>
  <si>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</si>
  <si>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</si>
  <si>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</si>
  <si>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経営状況については、前年度と概ね同様の比率となったが、類似団体に比べ、流動比率は低く、企業債残高対給水収益比率は高くなっている。
　老朽化の状況については、類似団体に比べ、有形固定資産減価償却率は低いが、管路経年化率は高くなっており、今後も管路の更新需要が一層高まる見込みである。
　このような状況の中、令和2年4月に水道料金を改定し経営の安定化を図り、「出雲市水道事業ビジョン」に基づいた計画的な施設の更新と耐震化の取組を推進している。</t>
    <rPh sb="1" eb="3">
      <t>ケイエイ</t>
    </rPh>
    <rPh sb="3" eb="5">
      <t>ジョウキョウ</t>
    </rPh>
    <rPh sb="11" eb="14">
      <t>ゼンネンド</t>
    </rPh>
    <rPh sb="15" eb="16">
      <t>オオム</t>
    </rPh>
    <rPh sb="17" eb="19">
      <t>ドウヨウ</t>
    </rPh>
    <rPh sb="20" eb="22">
      <t>ヒリツ</t>
    </rPh>
    <rPh sb="28" eb="30">
      <t>ルイジ</t>
    </rPh>
    <rPh sb="30" eb="32">
      <t>ダンタイ</t>
    </rPh>
    <rPh sb="33" eb="34">
      <t>クラ</t>
    </rPh>
    <rPh sb="36" eb="38">
      <t>リュウドウ</t>
    </rPh>
    <rPh sb="38" eb="40">
      <t>ヒリツ</t>
    </rPh>
    <rPh sb="41" eb="42">
      <t>ヒク</t>
    </rPh>
    <rPh sb="44" eb="46">
      <t>キギョウ</t>
    </rPh>
    <rPh sb="46" eb="47">
      <t>サイ</t>
    </rPh>
    <rPh sb="47" eb="49">
      <t>ザンダカ</t>
    </rPh>
    <rPh sb="49" eb="50">
      <t>タイ</t>
    </rPh>
    <rPh sb="50" eb="52">
      <t>キュウスイ</t>
    </rPh>
    <rPh sb="52" eb="54">
      <t>シュウエキ</t>
    </rPh>
    <rPh sb="54" eb="56">
      <t>ヒリツ</t>
    </rPh>
    <rPh sb="57" eb="58">
      <t>タカ</t>
    </rPh>
    <rPh sb="67" eb="70">
      <t>ロウキュウカ</t>
    </rPh>
    <rPh sb="71" eb="73">
      <t>ジョウキョウ</t>
    </rPh>
    <rPh sb="79" eb="81">
      <t>ルイジ</t>
    </rPh>
    <rPh sb="81" eb="83">
      <t>ダンタイ</t>
    </rPh>
    <rPh sb="84" eb="85">
      <t>クラ</t>
    </rPh>
    <rPh sb="87" eb="89">
      <t>ユウケイ</t>
    </rPh>
    <rPh sb="89" eb="91">
      <t>コテイ</t>
    </rPh>
    <rPh sb="91" eb="93">
      <t>シサン</t>
    </rPh>
    <rPh sb="93" eb="95">
      <t>ゲンカ</t>
    </rPh>
    <rPh sb="95" eb="97">
      <t>ショウキャク</t>
    </rPh>
    <rPh sb="97" eb="98">
      <t>リツ</t>
    </rPh>
    <rPh sb="99" eb="100">
      <t>ヒク</t>
    </rPh>
    <rPh sb="103" eb="105">
      <t>カンロ</t>
    </rPh>
    <rPh sb="105" eb="108">
      <t>ケイネンカ</t>
    </rPh>
    <rPh sb="108" eb="109">
      <t>リツ</t>
    </rPh>
    <rPh sb="110" eb="111">
      <t>タカ</t>
    </rPh>
    <rPh sb="118" eb="120">
      <t>コンゴ</t>
    </rPh>
    <rPh sb="121" eb="123">
      <t>カンロ</t>
    </rPh>
    <rPh sb="124" eb="126">
      <t>コウシン</t>
    </rPh>
    <rPh sb="126" eb="128">
      <t>ジュヨウ</t>
    </rPh>
    <rPh sb="129" eb="131">
      <t>イッソウ</t>
    </rPh>
    <rPh sb="131" eb="132">
      <t>タカ</t>
    </rPh>
    <rPh sb="134" eb="136">
      <t>ミコ</t>
    </rPh>
    <rPh sb="148" eb="150">
      <t>ジョウキョウ</t>
    </rPh>
    <rPh sb="151" eb="152">
      <t>ナカ</t>
    </rPh>
    <rPh sb="153" eb="155">
      <t>レイワ</t>
    </rPh>
    <rPh sb="156" eb="157">
      <t>ネン</t>
    </rPh>
    <rPh sb="158" eb="159">
      <t>ガツ</t>
    </rPh>
    <rPh sb="160" eb="162">
      <t>スイドウ</t>
    </rPh>
    <rPh sb="162" eb="164">
      <t>リョウキン</t>
    </rPh>
    <rPh sb="165" eb="167">
      <t>カイテイ</t>
    </rPh>
    <rPh sb="168" eb="170">
      <t>ケイエイ</t>
    </rPh>
    <rPh sb="171" eb="174">
      <t>アンテイカ</t>
    </rPh>
    <rPh sb="175" eb="176">
      <t>ハカ</t>
    </rPh>
    <rPh sb="179" eb="182">
      <t>イズモシ</t>
    </rPh>
    <rPh sb="182" eb="184">
      <t>スイドウ</t>
    </rPh>
    <rPh sb="184" eb="186">
      <t>ジギョウ</t>
    </rPh>
    <rPh sb="192" eb="193">
      <t>モト</t>
    </rPh>
    <rPh sb="196" eb="199">
      <t>ケイカクテキ</t>
    </rPh>
    <rPh sb="200" eb="202">
      <t>シセツ</t>
    </rPh>
    <rPh sb="203" eb="205">
      <t>コウシン</t>
    </rPh>
    <rPh sb="206" eb="209">
      <t>タイシンカ</t>
    </rPh>
    <rPh sb="210" eb="212">
      <t>トリクミ</t>
    </rPh>
    <rPh sb="213" eb="215">
      <t>スイシン</t>
    </rPh>
    <phoneticPr fontId="4"/>
  </si>
  <si>
    <t>① 動力費が増加したため、前年度より低くなり、類似団体を下回っている。
② 欠損金なし。
③ 未払金の減少により流動負債が減少したため、前年度より高くなったが、類似団体を下回っている。
④ 企業債現在高が減少したため、前年度より低くなったが、類似団体を上回っている。
⑤ 供給単価の増加に比べ、給水原価の増加が上回ったため、前年度より低くなったが、類似団体を上回っている。
⑥ 費用の増加及び年間総有収水量が減少したため、前年度より高くなり、類似団体を上回っている。
⑦ 一日平均配水量が減少したため、前年度より低くなったが、類似団体を上回っている。
⑧ 年間総有収水量の減少に比べ、年間総配水量の減少が上回ったため、前年度より高くなり、類似団体を上回っている。</t>
    <phoneticPr fontId="4"/>
  </si>
  <si>
    <t>① 償却対象資産の帳簿原価の増加に比べ、減価償却累計額の増加が上回ったため、前年度より高くなったが、類似団体を下回っている。
② 計画的に管路更新を進めているが、基幹管路の整備を推進した影響もあり、法定耐用年数を超過した管路延長が増加したため、前年度より高くなり、類似団体を上回っている。
③ 計画的に管路更新を進めているが、基幹管路の整備を推進した影響もあり、更新した管路延長が減少したため、前年度より低くなり、類似団体を下回っている。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</si>
</sst>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0.83</c:v>
                </c:pt>
                <c:pt idx="1">
                  <c:v>0.63</c:v>
                </c:pt>
                <c:pt idx="2">
                  <c:v>0.67</c:v>
                </c:pt>
                <c:pt idx="3">
                  <c:v>0.86</c:v>
                </c:pt>
                <c:pt idx="4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2-4CD9-9654-1B711CC44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0.72</c:v>
                </c:pt>
                <c:pt idx="1">
                  <c:v>0.66</c:v>
                </c:pt>
                <c:pt idx="2">
                  <c:v>0.67</c:v>
                </c:pt>
                <c:pt idx="3">
                  <c:v>0.62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42-4CD9-9654-1B711CC44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63.2</c:v>
                </c:pt>
                <c:pt idx="1">
                  <c:v>63.99</c:v>
                </c:pt>
                <c:pt idx="2">
                  <c:v>67.37</c:v>
                </c:pt>
                <c:pt idx="3">
                  <c:v>66.89</c:v>
                </c:pt>
                <c:pt idx="4">
                  <c:v>66.510000000000005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0-4CDD-8D5B-E1A23F69A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62.05</c:v>
                </c:pt>
                <c:pt idx="2">
                  <c:v>63.23</c:v>
                </c:pt>
                <c:pt idx="3">
                  <c:v>62.59</c:v>
                </c:pt>
                <c:pt idx="4">
                  <c:v>61.81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00-4CDD-8D5B-E1A23F69A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92.34</c:v>
                </c:pt>
                <c:pt idx="1">
                  <c:v>92.37</c:v>
                </c:pt>
                <c:pt idx="2">
                  <c:v>92.74</c:v>
                </c:pt>
                <c:pt idx="3">
                  <c:v>92.45</c:v>
                </c:pt>
                <c:pt idx="4">
                  <c:v>92.5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F-49F7-8A61-97938ACA7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88.86</c:v>
                </c:pt>
                <c:pt idx="1">
                  <c:v>89.11</c:v>
                </c:pt>
                <c:pt idx="2">
                  <c:v>89.35</c:v>
                </c:pt>
                <c:pt idx="3">
                  <c:v>89.7</c:v>
                </c:pt>
                <c:pt idx="4">
                  <c:v>89.24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F-49F7-8A61-97938ACA7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105.37</c:v>
                </c:pt>
                <c:pt idx="1">
                  <c:v>105.54</c:v>
                </c:pt>
                <c:pt idx="2">
                  <c:v>110.44</c:v>
                </c:pt>
                <c:pt idx="3">
                  <c:v>110.17</c:v>
                </c:pt>
                <c:pt idx="4">
                  <c:v>107.89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2-4B8E-8F51-8C0097704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113.82</c:v>
                </c:pt>
                <c:pt idx="1">
                  <c:v>112.82</c:v>
                </c:pt>
                <c:pt idx="2">
                  <c:v>111.21</c:v>
                </c:pt>
                <c:pt idx="3">
                  <c:v>111.89</c:v>
                </c:pt>
                <c:pt idx="4">
                  <c:v>109.99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82-4B8E-8F51-8C0097704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40.020000000000003</c:v>
                </c:pt>
                <c:pt idx="1">
                  <c:v>41.74</c:v>
                </c:pt>
                <c:pt idx="2">
                  <c:v>42.34</c:v>
                </c:pt>
                <c:pt idx="3">
                  <c:v>43.71</c:v>
                </c:pt>
                <c:pt idx="4">
                  <c:v>45.27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7-49C6-8999-B2E5512DA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47.89</c:v>
                </c:pt>
                <c:pt idx="1">
                  <c:v>48.69</c:v>
                </c:pt>
                <c:pt idx="2">
                  <c:v>49.62</c:v>
                </c:pt>
                <c:pt idx="3">
                  <c:v>50.5</c:v>
                </c:pt>
                <c:pt idx="4">
                  <c:v>51.28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D7-49C6-8999-B2E5512DA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24.93</c:v>
                </c:pt>
                <c:pt idx="1">
                  <c:v>26.39</c:v>
                </c:pt>
                <c:pt idx="2">
                  <c:v>28.97</c:v>
                </c:pt>
                <c:pt idx="3">
                  <c:v>31.34</c:v>
                </c:pt>
                <c:pt idx="4">
                  <c:v>33.04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6-45B7-8EB3-E592E30D5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16.899999999999999</c:v>
                </c:pt>
                <c:pt idx="1">
                  <c:v>18.260000000000002</c:v>
                </c:pt>
                <c:pt idx="2">
                  <c:v>19.510000000000002</c:v>
                </c:pt>
                <c:pt idx="3">
                  <c:v>21.19</c:v>
                </c:pt>
                <c:pt idx="4">
                  <c:v>22.64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6-45B7-8EB3-E592E30D5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2-4B63-A4AE-BF3528F9D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0.45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62-4B63-A4AE-BF3528F9D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134.34</c:v>
                </c:pt>
                <c:pt idx="1">
                  <c:v>157.66999999999999</c:v>
                </c:pt>
                <c:pt idx="2">
                  <c:v>150.62</c:v>
                </c:pt>
                <c:pt idx="3">
                  <c:v>151.38999999999999</c:v>
                </c:pt>
                <c:pt idx="4">
                  <c:v>161.63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2-4125-A527-E1A934660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335.6</c:v>
                </c:pt>
                <c:pt idx="1">
                  <c:v>358.91</c:v>
                </c:pt>
                <c:pt idx="2">
                  <c:v>360.96</c:v>
                </c:pt>
                <c:pt idx="3">
                  <c:v>351.29</c:v>
                </c:pt>
                <c:pt idx="4">
                  <c:v>364.24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52-4125-A527-E1A934660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574.41999999999996</c:v>
                </c:pt>
                <c:pt idx="1">
                  <c:v>551.86</c:v>
                </c:pt>
                <c:pt idx="2">
                  <c:v>483.59</c:v>
                </c:pt>
                <c:pt idx="3">
                  <c:v>460.16</c:v>
                </c:pt>
                <c:pt idx="4">
                  <c:v>441.26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D3-466E-A934-3C52EA95A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258.26</c:v>
                </c:pt>
                <c:pt idx="1">
                  <c:v>247.27</c:v>
                </c:pt>
                <c:pt idx="2">
                  <c:v>239.18</c:v>
                </c:pt>
                <c:pt idx="3">
                  <c:v>236.29</c:v>
                </c:pt>
                <c:pt idx="4">
                  <c:v>238.77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3-466E-A934-3C52EA95A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96.79</c:v>
                </c:pt>
                <c:pt idx="1">
                  <c:v>97.32</c:v>
                </c:pt>
                <c:pt idx="2">
                  <c:v>104.36</c:v>
                </c:pt>
                <c:pt idx="3">
                  <c:v>104.61</c:v>
                </c:pt>
                <c:pt idx="4">
                  <c:v>101.33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C-4E4F-8129-3B575811E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106.07</c:v>
                </c:pt>
                <c:pt idx="1">
                  <c:v>105.34</c:v>
                </c:pt>
                <c:pt idx="2">
                  <c:v>101.89</c:v>
                </c:pt>
                <c:pt idx="3">
                  <c:v>104.33</c:v>
                </c:pt>
                <c:pt idx="4">
                  <c:v>98.85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C-4E4F-8129-3B575811E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165.53</c:v>
                </c:pt>
                <c:pt idx="1">
                  <c:v>164.8</c:v>
                </c:pt>
                <c:pt idx="2">
                  <c:v>168.07</c:v>
                </c:pt>
                <c:pt idx="3">
                  <c:v>170.9</c:v>
                </c:pt>
                <c:pt idx="4">
                  <c:v>176.73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D-4A38-B0ED-530FA7E32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159.22</c:v>
                </c:pt>
                <c:pt idx="1">
                  <c:v>159.6</c:v>
                </c:pt>
                <c:pt idx="2">
                  <c:v>156.32</c:v>
                </c:pt>
                <c:pt idx="3">
                  <c:v>157.4</c:v>
                </c:pt>
                <c:pt idx="4">
                  <c:v>162.61000000000001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BD-4A38-B0ED-530FA7E32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G37" zoomScaleNormal="100" workbookViewId="0">
      <selection activeCell="BK56" sqref="BK5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15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1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7" t="str">
        <f>データ!H6</f>
        <v>島根県　出雲市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15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A3</v>
      </c>
      <c r="X8" s="75"/>
      <c r="Y8" s="75"/>
      <c r="Z8" s="75"/>
      <c r="AA8" s="75"/>
      <c r="AB8" s="75"/>
      <c r="AC8" s="75"/>
      <c r="AD8" s="75" t="str">
        <f>データ!$M$6</f>
        <v>自治体職員</v>
      </c>
      <c r="AE8" s="75"/>
      <c r="AF8" s="75"/>
      <c r="AG8" s="75"/>
      <c r="AH8" s="75"/>
      <c r="AI8" s="75"/>
      <c r="AJ8" s="75"/>
      <c r="AK8" s="2"/>
      <c r="AL8" s="66">
        <f>データ!$R$6</f>
        <v>173835</v>
      </c>
      <c r="AM8" s="66"/>
      <c r="AN8" s="66"/>
      <c r="AO8" s="66"/>
      <c r="AP8" s="66"/>
      <c r="AQ8" s="66"/>
      <c r="AR8" s="66"/>
      <c r="AS8" s="66"/>
      <c r="AT8" s="37">
        <f>データ!$S$6</f>
        <v>624.32000000000005</v>
      </c>
      <c r="AU8" s="38"/>
      <c r="AV8" s="38"/>
      <c r="AW8" s="38"/>
      <c r="AX8" s="38"/>
      <c r="AY8" s="38"/>
      <c r="AZ8" s="38"/>
      <c r="BA8" s="38"/>
      <c r="BB8" s="55">
        <f>データ!$T$6</f>
        <v>278.44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15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67.77</v>
      </c>
      <c r="J10" s="38"/>
      <c r="K10" s="38"/>
      <c r="L10" s="38"/>
      <c r="M10" s="38"/>
      <c r="N10" s="38"/>
      <c r="O10" s="65"/>
      <c r="P10" s="55">
        <f>データ!$P$6</f>
        <v>81.88</v>
      </c>
      <c r="Q10" s="55"/>
      <c r="R10" s="55"/>
      <c r="S10" s="55"/>
      <c r="T10" s="55"/>
      <c r="U10" s="55"/>
      <c r="V10" s="55"/>
      <c r="W10" s="66">
        <f>データ!$Q$6</f>
        <v>3330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141772</v>
      </c>
      <c r="AM10" s="66"/>
      <c r="AN10" s="66"/>
      <c r="AO10" s="66"/>
      <c r="AP10" s="66"/>
      <c r="AQ10" s="66"/>
      <c r="AR10" s="66"/>
      <c r="AS10" s="66"/>
      <c r="AT10" s="37">
        <f>データ!$V$6</f>
        <v>236.48</v>
      </c>
      <c r="AU10" s="38"/>
      <c r="AV10" s="38"/>
      <c r="AW10" s="38"/>
      <c r="AX10" s="38"/>
      <c r="AY10" s="38"/>
      <c r="AZ10" s="38"/>
      <c r="BA10" s="38"/>
      <c r="BB10" s="55">
        <f>データ!$W$6</f>
        <v>599.51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112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113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111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YlPewd3zr4EvOUqJZ75u92qD2Pg6QduU9nDHp0e9mru5KDyIkvwvzdKEP5S1aTHaI6BQ/XdMwSyZXiMz3dh2Gw==" saltValue="zAg1aCqZym9lTEm5f05PHw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2022</v>
      </c>
      <c r="C6" s="20">
        <f t="shared" ref="C6:W6" si="3">C7</f>
        <v>322032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島根県　出雲市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A3</v>
      </c>
      <c r="M6" s="20" t="str">
        <f t="shared" si="3"/>
        <v>自治体職員</v>
      </c>
      <c r="N6" s="21" t="str">
        <f t="shared" si="3"/>
        <v>-</v>
      </c>
      <c r="O6" s="21">
        <f t="shared" si="3"/>
        <v>67.77</v>
      </c>
      <c r="P6" s="21">
        <f t="shared" si="3"/>
        <v>81.88</v>
      </c>
      <c r="Q6" s="21">
        <f t="shared" si="3"/>
        <v>3330</v>
      </c>
      <c r="R6" s="21">
        <f t="shared" si="3"/>
        <v>173835</v>
      </c>
      <c r="S6" s="21">
        <f t="shared" si="3"/>
        <v>624.32000000000005</v>
      </c>
      <c r="T6" s="21">
        <f t="shared" si="3"/>
        <v>278.44</v>
      </c>
      <c r="U6" s="21">
        <f t="shared" si="3"/>
        <v>141772</v>
      </c>
      <c r="V6" s="21">
        <f t="shared" si="3"/>
        <v>236.48</v>
      </c>
      <c r="W6" s="21">
        <f t="shared" si="3"/>
        <v>599.51</v>
      </c>
      <c r="X6" s="22">
        <f>IF(X7="",NA(),X7)</f>
        <v>105.37</v>
      </c>
      <c r="Y6" s="22">
        <f t="shared" ref="Y6:AG6" si="4">IF(Y7="",NA(),Y7)</f>
        <v>105.54</v>
      </c>
      <c r="Z6" s="22">
        <f t="shared" si="4"/>
        <v>110.44</v>
      </c>
      <c r="AA6" s="22">
        <f t="shared" si="4"/>
        <v>110.17</v>
      </c>
      <c r="AB6" s="22">
        <f t="shared" si="4"/>
        <v>107.89</v>
      </c>
      <c r="AC6" s="22">
        <f t="shared" si="4"/>
        <v>113.82</v>
      </c>
      <c r="AD6" s="22">
        <f t="shared" si="4"/>
        <v>112.82</v>
      </c>
      <c r="AE6" s="22">
        <f t="shared" si="4"/>
        <v>111.21</v>
      </c>
      <c r="AF6" s="22">
        <f t="shared" si="4"/>
        <v>111.89</v>
      </c>
      <c r="AG6" s="22">
        <f t="shared" si="4"/>
        <v>109.99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1">
        <f t="shared" si="5"/>
        <v>0</v>
      </c>
      <c r="AO6" s="21">
        <f t="shared" si="5"/>
        <v>0</v>
      </c>
      <c r="AP6" s="21">
        <f t="shared" si="5"/>
        <v>0</v>
      </c>
      <c r="AQ6" s="22">
        <f t="shared" si="5"/>
        <v>0.45</v>
      </c>
      <c r="AR6" s="21">
        <f t="shared" si="5"/>
        <v>0</v>
      </c>
      <c r="AS6" s="21" t="str">
        <f>IF(AS7="","",IF(AS7="-","【-】","【"&amp;SUBSTITUTE(TEXT(AS7,"#,##0.00"),"-","△")&amp;"】"))</f>
        <v>【1.34】</v>
      </c>
      <c r="AT6" s="22">
        <f>IF(AT7="",NA(),AT7)</f>
        <v>134.34</v>
      </c>
      <c r="AU6" s="22">
        <f t="shared" ref="AU6:BC6" si="6">IF(AU7="",NA(),AU7)</f>
        <v>157.66999999999999</v>
      </c>
      <c r="AV6" s="22">
        <f t="shared" si="6"/>
        <v>150.62</v>
      </c>
      <c r="AW6" s="22">
        <f t="shared" si="6"/>
        <v>151.38999999999999</v>
      </c>
      <c r="AX6" s="22">
        <f t="shared" si="6"/>
        <v>161.63</v>
      </c>
      <c r="AY6" s="22">
        <f t="shared" si="6"/>
        <v>335.6</v>
      </c>
      <c r="AZ6" s="22">
        <f t="shared" si="6"/>
        <v>358.91</v>
      </c>
      <c r="BA6" s="22">
        <f t="shared" si="6"/>
        <v>360.96</v>
      </c>
      <c r="BB6" s="22">
        <f t="shared" si="6"/>
        <v>351.29</v>
      </c>
      <c r="BC6" s="22">
        <f t="shared" si="6"/>
        <v>364.24</v>
      </c>
      <c r="BD6" s="21" t="str">
        <f>IF(BD7="","",IF(BD7="-","【-】","【"&amp;SUBSTITUTE(TEXT(BD7,"#,##0.00"),"-","△")&amp;"】"))</f>
        <v>【252.29】</v>
      </c>
      <c r="BE6" s="22">
        <f>IF(BE7="",NA(),BE7)</f>
        <v>574.41999999999996</v>
      </c>
      <c r="BF6" s="22">
        <f t="shared" ref="BF6:BN6" si="7">IF(BF7="",NA(),BF7)</f>
        <v>551.86</v>
      </c>
      <c r="BG6" s="22">
        <f t="shared" si="7"/>
        <v>483.59</v>
      </c>
      <c r="BH6" s="22">
        <f t="shared" si="7"/>
        <v>460.16</v>
      </c>
      <c r="BI6" s="22">
        <f t="shared" si="7"/>
        <v>441.26</v>
      </c>
      <c r="BJ6" s="22">
        <f t="shared" si="7"/>
        <v>258.26</v>
      </c>
      <c r="BK6" s="22">
        <f t="shared" si="7"/>
        <v>247.27</v>
      </c>
      <c r="BL6" s="22">
        <f t="shared" si="7"/>
        <v>239.18</v>
      </c>
      <c r="BM6" s="22">
        <f t="shared" si="7"/>
        <v>236.29</v>
      </c>
      <c r="BN6" s="22">
        <f t="shared" si="7"/>
        <v>238.77</v>
      </c>
      <c r="BO6" s="21" t="str">
        <f>IF(BO7="","",IF(BO7="-","【-】","【"&amp;SUBSTITUTE(TEXT(BO7,"#,##0.00"),"-","△")&amp;"】"))</f>
        <v>【268.07】</v>
      </c>
      <c r="BP6" s="22">
        <f>IF(BP7="",NA(),BP7)</f>
        <v>96.79</v>
      </c>
      <c r="BQ6" s="22">
        <f t="shared" ref="BQ6:BY6" si="8">IF(BQ7="",NA(),BQ7)</f>
        <v>97.32</v>
      </c>
      <c r="BR6" s="22">
        <f t="shared" si="8"/>
        <v>104.36</v>
      </c>
      <c r="BS6" s="22">
        <f t="shared" si="8"/>
        <v>104.61</v>
      </c>
      <c r="BT6" s="22">
        <f t="shared" si="8"/>
        <v>101.33</v>
      </c>
      <c r="BU6" s="22">
        <f t="shared" si="8"/>
        <v>106.07</v>
      </c>
      <c r="BV6" s="22">
        <f t="shared" si="8"/>
        <v>105.34</v>
      </c>
      <c r="BW6" s="22">
        <f t="shared" si="8"/>
        <v>101.89</v>
      </c>
      <c r="BX6" s="22">
        <f t="shared" si="8"/>
        <v>104.33</v>
      </c>
      <c r="BY6" s="22">
        <f t="shared" si="8"/>
        <v>98.85</v>
      </c>
      <c r="BZ6" s="21" t="str">
        <f>IF(BZ7="","",IF(BZ7="-","【-】","【"&amp;SUBSTITUTE(TEXT(BZ7,"#,##0.00"),"-","△")&amp;"】"))</f>
        <v>【97.47】</v>
      </c>
      <c r="CA6" s="22">
        <f>IF(CA7="",NA(),CA7)</f>
        <v>165.53</v>
      </c>
      <c r="CB6" s="22">
        <f t="shared" ref="CB6:CJ6" si="9">IF(CB7="",NA(),CB7)</f>
        <v>164.8</v>
      </c>
      <c r="CC6" s="22">
        <f t="shared" si="9"/>
        <v>168.07</v>
      </c>
      <c r="CD6" s="22">
        <f t="shared" si="9"/>
        <v>170.9</v>
      </c>
      <c r="CE6" s="22">
        <f t="shared" si="9"/>
        <v>176.73</v>
      </c>
      <c r="CF6" s="22">
        <f t="shared" si="9"/>
        <v>159.22</v>
      </c>
      <c r="CG6" s="22">
        <f t="shared" si="9"/>
        <v>159.6</v>
      </c>
      <c r="CH6" s="22">
        <f t="shared" si="9"/>
        <v>156.32</v>
      </c>
      <c r="CI6" s="22">
        <f t="shared" si="9"/>
        <v>157.4</v>
      </c>
      <c r="CJ6" s="22">
        <f t="shared" si="9"/>
        <v>162.61000000000001</v>
      </c>
      <c r="CK6" s="21" t="str">
        <f>IF(CK7="","",IF(CK7="-","【-】","【"&amp;SUBSTITUTE(TEXT(CK7,"#,##0.00"),"-","△")&amp;"】"))</f>
        <v>【174.75】</v>
      </c>
      <c r="CL6" s="22">
        <f>IF(CL7="",NA(),CL7)</f>
        <v>63.2</v>
      </c>
      <c r="CM6" s="22">
        <f t="shared" ref="CM6:CU6" si="10">IF(CM7="",NA(),CM7)</f>
        <v>63.99</v>
      </c>
      <c r="CN6" s="22">
        <f t="shared" si="10"/>
        <v>67.37</v>
      </c>
      <c r="CO6" s="22">
        <f t="shared" si="10"/>
        <v>66.89</v>
      </c>
      <c r="CP6" s="22">
        <f t="shared" si="10"/>
        <v>66.510000000000005</v>
      </c>
      <c r="CQ6" s="22">
        <f t="shared" si="10"/>
        <v>62.83</v>
      </c>
      <c r="CR6" s="22">
        <f t="shared" si="10"/>
        <v>62.05</v>
      </c>
      <c r="CS6" s="22">
        <f t="shared" si="10"/>
        <v>63.23</v>
      </c>
      <c r="CT6" s="22">
        <f t="shared" si="10"/>
        <v>62.59</v>
      </c>
      <c r="CU6" s="22">
        <f t="shared" si="10"/>
        <v>61.81</v>
      </c>
      <c r="CV6" s="21" t="str">
        <f>IF(CV7="","",IF(CV7="-","【-】","【"&amp;SUBSTITUTE(TEXT(CV7,"#,##0.00"),"-","△")&amp;"】"))</f>
        <v>【59.97】</v>
      </c>
      <c r="CW6" s="22">
        <f>IF(CW7="",NA(),CW7)</f>
        <v>92.34</v>
      </c>
      <c r="CX6" s="22">
        <f t="shared" ref="CX6:DF6" si="11">IF(CX7="",NA(),CX7)</f>
        <v>92.37</v>
      </c>
      <c r="CY6" s="22">
        <f t="shared" si="11"/>
        <v>92.74</v>
      </c>
      <c r="CZ6" s="22">
        <f t="shared" si="11"/>
        <v>92.45</v>
      </c>
      <c r="DA6" s="22">
        <f t="shared" si="11"/>
        <v>92.5</v>
      </c>
      <c r="DB6" s="22">
        <f t="shared" si="11"/>
        <v>88.86</v>
      </c>
      <c r="DC6" s="22">
        <f t="shared" si="11"/>
        <v>89.11</v>
      </c>
      <c r="DD6" s="22">
        <f t="shared" si="11"/>
        <v>89.35</v>
      </c>
      <c r="DE6" s="22">
        <f t="shared" si="11"/>
        <v>89.7</v>
      </c>
      <c r="DF6" s="22">
        <f t="shared" si="11"/>
        <v>89.24</v>
      </c>
      <c r="DG6" s="21" t="str">
        <f>IF(DG7="","",IF(DG7="-","【-】","【"&amp;SUBSTITUTE(TEXT(DG7,"#,##0.00"),"-","△")&amp;"】"))</f>
        <v>【89.76】</v>
      </c>
      <c r="DH6" s="22">
        <f>IF(DH7="",NA(),DH7)</f>
        <v>40.020000000000003</v>
      </c>
      <c r="DI6" s="22">
        <f t="shared" ref="DI6:DQ6" si="12">IF(DI7="",NA(),DI7)</f>
        <v>41.74</v>
      </c>
      <c r="DJ6" s="22">
        <f t="shared" si="12"/>
        <v>42.34</v>
      </c>
      <c r="DK6" s="22">
        <f t="shared" si="12"/>
        <v>43.71</v>
      </c>
      <c r="DL6" s="22">
        <f t="shared" si="12"/>
        <v>45.27</v>
      </c>
      <c r="DM6" s="22">
        <f t="shared" si="12"/>
        <v>47.89</v>
      </c>
      <c r="DN6" s="22">
        <f t="shared" si="12"/>
        <v>48.69</v>
      </c>
      <c r="DO6" s="22">
        <f t="shared" si="12"/>
        <v>49.62</v>
      </c>
      <c r="DP6" s="22">
        <f t="shared" si="12"/>
        <v>50.5</v>
      </c>
      <c r="DQ6" s="22">
        <f t="shared" si="12"/>
        <v>51.28</v>
      </c>
      <c r="DR6" s="21" t="str">
        <f>IF(DR7="","",IF(DR7="-","【-】","【"&amp;SUBSTITUTE(TEXT(DR7,"#,##0.00"),"-","△")&amp;"】"))</f>
        <v>【51.51】</v>
      </c>
      <c r="DS6" s="22">
        <f>IF(DS7="",NA(),DS7)</f>
        <v>24.93</v>
      </c>
      <c r="DT6" s="22">
        <f t="shared" ref="DT6:EB6" si="13">IF(DT7="",NA(),DT7)</f>
        <v>26.39</v>
      </c>
      <c r="DU6" s="22">
        <f t="shared" si="13"/>
        <v>28.97</v>
      </c>
      <c r="DV6" s="22">
        <f t="shared" si="13"/>
        <v>31.34</v>
      </c>
      <c r="DW6" s="22">
        <f t="shared" si="13"/>
        <v>33.04</v>
      </c>
      <c r="DX6" s="22">
        <f t="shared" si="13"/>
        <v>16.899999999999999</v>
      </c>
      <c r="DY6" s="22">
        <f t="shared" si="13"/>
        <v>18.260000000000002</v>
      </c>
      <c r="DZ6" s="22">
        <f t="shared" si="13"/>
        <v>19.510000000000002</v>
      </c>
      <c r="EA6" s="22">
        <f t="shared" si="13"/>
        <v>21.19</v>
      </c>
      <c r="EB6" s="22">
        <f t="shared" si="13"/>
        <v>22.64</v>
      </c>
      <c r="EC6" s="21" t="str">
        <f>IF(EC7="","",IF(EC7="-","【-】","【"&amp;SUBSTITUTE(TEXT(EC7,"#,##0.00"),"-","△")&amp;"】"))</f>
        <v>【23.75】</v>
      </c>
      <c r="ED6" s="22">
        <f>IF(ED7="",NA(),ED7)</f>
        <v>0.83</v>
      </c>
      <c r="EE6" s="22">
        <f t="shared" ref="EE6:EM6" si="14">IF(EE7="",NA(),EE7)</f>
        <v>0.63</v>
      </c>
      <c r="EF6" s="22">
        <f t="shared" si="14"/>
        <v>0.67</v>
      </c>
      <c r="EG6" s="22">
        <f t="shared" si="14"/>
        <v>0.86</v>
      </c>
      <c r="EH6" s="22">
        <f t="shared" si="14"/>
        <v>0.53</v>
      </c>
      <c r="EI6" s="22">
        <f t="shared" si="14"/>
        <v>0.72</v>
      </c>
      <c r="EJ6" s="22">
        <f t="shared" si="14"/>
        <v>0.66</v>
      </c>
      <c r="EK6" s="22">
        <f t="shared" si="14"/>
        <v>0.67</v>
      </c>
      <c r="EL6" s="22">
        <f t="shared" si="14"/>
        <v>0.62</v>
      </c>
      <c r="EM6" s="22">
        <f t="shared" si="14"/>
        <v>0.6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15">
      <c r="A7" s="15"/>
      <c r="B7" s="24">
        <v>2022</v>
      </c>
      <c r="C7" s="24">
        <v>322032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67.77</v>
      </c>
      <c r="P7" s="25">
        <v>81.88</v>
      </c>
      <c r="Q7" s="25">
        <v>3330</v>
      </c>
      <c r="R7" s="25">
        <v>173835</v>
      </c>
      <c r="S7" s="25">
        <v>624.32000000000005</v>
      </c>
      <c r="T7" s="25">
        <v>278.44</v>
      </c>
      <c r="U7" s="25">
        <v>141772</v>
      </c>
      <c r="V7" s="25">
        <v>236.48</v>
      </c>
      <c r="W7" s="25">
        <v>599.51</v>
      </c>
      <c r="X7" s="25">
        <v>105.37</v>
      </c>
      <c r="Y7" s="25">
        <v>105.54</v>
      </c>
      <c r="Z7" s="25">
        <v>110.44</v>
      </c>
      <c r="AA7" s="25">
        <v>110.17</v>
      </c>
      <c r="AB7" s="25">
        <v>107.89</v>
      </c>
      <c r="AC7" s="25">
        <v>113.82</v>
      </c>
      <c r="AD7" s="25">
        <v>112.82</v>
      </c>
      <c r="AE7" s="25">
        <v>111.21</v>
      </c>
      <c r="AF7" s="25">
        <v>111.89</v>
      </c>
      <c r="AG7" s="25">
        <v>109.99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0.45</v>
      </c>
      <c r="AR7" s="25">
        <v>0</v>
      </c>
      <c r="AS7" s="25">
        <v>1.34</v>
      </c>
      <c r="AT7" s="25">
        <v>134.34</v>
      </c>
      <c r="AU7" s="25">
        <v>157.66999999999999</v>
      </c>
      <c r="AV7" s="25">
        <v>150.62</v>
      </c>
      <c r="AW7" s="25">
        <v>151.38999999999999</v>
      </c>
      <c r="AX7" s="25">
        <v>161.63</v>
      </c>
      <c r="AY7" s="25">
        <v>335.6</v>
      </c>
      <c r="AZ7" s="25">
        <v>358.91</v>
      </c>
      <c r="BA7" s="25">
        <v>360.96</v>
      </c>
      <c r="BB7" s="25">
        <v>351.29</v>
      </c>
      <c r="BC7" s="25">
        <v>364.24</v>
      </c>
      <c r="BD7" s="25">
        <v>252.29</v>
      </c>
      <c r="BE7" s="25">
        <v>574.41999999999996</v>
      </c>
      <c r="BF7" s="25">
        <v>551.86</v>
      </c>
      <c r="BG7" s="25">
        <v>483.59</v>
      </c>
      <c r="BH7" s="25">
        <v>460.16</v>
      </c>
      <c r="BI7" s="25">
        <v>441.26</v>
      </c>
      <c r="BJ7" s="25">
        <v>258.26</v>
      </c>
      <c r="BK7" s="25">
        <v>247.27</v>
      </c>
      <c r="BL7" s="25">
        <v>239.18</v>
      </c>
      <c r="BM7" s="25">
        <v>236.29</v>
      </c>
      <c r="BN7" s="25">
        <v>238.77</v>
      </c>
      <c r="BO7" s="25">
        <v>268.07</v>
      </c>
      <c r="BP7" s="25">
        <v>96.79</v>
      </c>
      <c r="BQ7" s="25">
        <v>97.32</v>
      </c>
      <c r="BR7" s="25">
        <v>104.36</v>
      </c>
      <c r="BS7" s="25">
        <v>104.61</v>
      </c>
      <c r="BT7" s="25">
        <v>101.33</v>
      </c>
      <c r="BU7" s="25">
        <v>106.07</v>
      </c>
      <c r="BV7" s="25">
        <v>105.34</v>
      </c>
      <c r="BW7" s="25">
        <v>101.89</v>
      </c>
      <c r="BX7" s="25">
        <v>104.33</v>
      </c>
      <c r="BY7" s="25">
        <v>98.85</v>
      </c>
      <c r="BZ7" s="25">
        <v>97.47</v>
      </c>
      <c r="CA7" s="25">
        <v>165.53</v>
      </c>
      <c r="CB7" s="25">
        <v>164.8</v>
      </c>
      <c r="CC7" s="25">
        <v>168.07</v>
      </c>
      <c r="CD7" s="25">
        <v>170.9</v>
      </c>
      <c r="CE7" s="25">
        <v>176.73</v>
      </c>
      <c r="CF7" s="25">
        <v>159.22</v>
      </c>
      <c r="CG7" s="25">
        <v>159.6</v>
      </c>
      <c r="CH7" s="25">
        <v>156.32</v>
      </c>
      <c r="CI7" s="25">
        <v>157.4</v>
      </c>
      <c r="CJ7" s="25">
        <v>162.61000000000001</v>
      </c>
      <c r="CK7" s="25">
        <v>174.75</v>
      </c>
      <c r="CL7" s="25">
        <v>63.2</v>
      </c>
      <c r="CM7" s="25">
        <v>63.99</v>
      </c>
      <c r="CN7" s="25">
        <v>67.37</v>
      </c>
      <c r="CO7" s="25">
        <v>66.89</v>
      </c>
      <c r="CP7" s="25">
        <v>66.510000000000005</v>
      </c>
      <c r="CQ7" s="25">
        <v>62.83</v>
      </c>
      <c r="CR7" s="25">
        <v>62.05</v>
      </c>
      <c r="CS7" s="25">
        <v>63.23</v>
      </c>
      <c r="CT7" s="25">
        <v>62.59</v>
      </c>
      <c r="CU7" s="25">
        <v>61.81</v>
      </c>
      <c r="CV7" s="25">
        <v>59.97</v>
      </c>
      <c r="CW7" s="25">
        <v>92.34</v>
      </c>
      <c r="CX7" s="25">
        <v>92.37</v>
      </c>
      <c r="CY7" s="25">
        <v>92.74</v>
      </c>
      <c r="CZ7" s="25">
        <v>92.45</v>
      </c>
      <c r="DA7" s="25">
        <v>92.5</v>
      </c>
      <c r="DB7" s="25">
        <v>88.86</v>
      </c>
      <c r="DC7" s="25">
        <v>89.11</v>
      </c>
      <c r="DD7" s="25">
        <v>89.35</v>
      </c>
      <c r="DE7" s="25">
        <v>89.7</v>
      </c>
      <c r="DF7" s="25">
        <v>89.24</v>
      </c>
      <c r="DG7" s="25">
        <v>89.76</v>
      </c>
      <c r="DH7" s="25">
        <v>40.020000000000003</v>
      </c>
      <c r="DI7" s="25">
        <v>41.74</v>
      </c>
      <c r="DJ7" s="25">
        <v>42.34</v>
      </c>
      <c r="DK7" s="25">
        <v>43.71</v>
      </c>
      <c r="DL7" s="25">
        <v>45.27</v>
      </c>
      <c r="DM7" s="25">
        <v>47.89</v>
      </c>
      <c r="DN7" s="25">
        <v>48.69</v>
      </c>
      <c r="DO7" s="25">
        <v>49.62</v>
      </c>
      <c r="DP7" s="25">
        <v>50.5</v>
      </c>
      <c r="DQ7" s="25">
        <v>51.28</v>
      </c>
      <c r="DR7" s="25">
        <v>51.51</v>
      </c>
      <c r="DS7" s="25">
        <v>24.93</v>
      </c>
      <c r="DT7" s="25">
        <v>26.39</v>
      </c>
      <c r="DU7" s="25">
        <v>28.97</v>
      </c>
      <c r="DV7" s="25">
        <v>31.34</v>
      </c>
      <c r="DW7" s="25">
        <v>33.04</v>
      </c>
      <c r="DX7" s="25">
        <v>16.899999999999999</v>
      </c>
      <c r="DY7" s="25">
        <v>18.260000000000002</v>
      </c>
      <c r="DZ7" s="25">
        <v>19.510000000000002</v>
      </c>
      <c r="EA7" s="25">
        <v>21.19</v>
      </c>
      <c r="EB7" s="25">
        <v>22.64</v>
      </c>
      <c r="EC7" s="25">
        <v>23.75</v>
      </c>
      <c r="ED7" s="25">
        <v>0.83</v>
      </c>
      <c r="EE7" s="25">
        <v>0.63</v>
      </c>
      <c r="EF7" s="25">
        <v>0.67</v>
      </c>
      <c r="EG7" s="25">
        <v>0.86</v>
      </c>
      <c r="EH7" s="25">
        <v>0.53</v>
      </c>
      <c r="EI7" s="25">
        <v>0.72</v>
      </c>
      <c r="EJ7" s="25">
        <v>0.66</v>
      </c>
      <c r="EK7" s="25">
        <v>0.67</v>
      </c>
      <c r="EL7" s="25">
        <v>0.62</v>
      </c>
      <c r="EM7" s="25">
        <v>0.6</v>
      </c>
      <c r="EN7" s="25">
        <v>0.67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109</v>
      </c>
      <c r="E13" t="s">
        <v>108</v>
      </c>
      <c r="F13" t="s">
        <v>108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2024-01-24T00:55:55Z</cp:lastPrinted>
  <dcterms:created xsi:type="dcterms:W3CDTF">2023-12-05T00:58:44Z</dcterms:created>
  <dcterms:modified xsi:type="dcterms:W3CDTF">2024-01-24T01:04:17Z</dcterms:modified>
  <cp:category/>
</cp:coreProperties>
</file>