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水道管理\R05年度\1401経理（下水）\経営比較分析表\"/>
    </mc:Choice>
  </mc:AlternateContent>
  <workbookProtection workbookAlgorithmName="SHA-512" workbookHashValue="RkQjNPQB+4IGeAh2g7j0GZdUCYJ//9O/0ng/M0GMnNM7e/5fIVXs0fK5l0S4pmXAUr9++pDc598Hh78JJB+pNA==" workbookSaltValue="byzBkU1ya5nnuUsjxFUn8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I8" i="4"/>
  <c r="B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<sst xmlns="http://schemas.openxmlformats.org/spreadsheetml/2006/main" count="236" uniqueCount="121">
  <si>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</si>
  <si>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</si>
  <si>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</si>
  <si>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</si>
  <si>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</si>
  <si>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</si>
  <si>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</si>
  <si>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</si>
  <si>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</si>
  <si>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</si>
  <si>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</si>
  <si>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</si>
  <si>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</si>
  <si>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</si>
  <si>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</si>
  <si>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</si>
  <si>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</si>
  <si>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</si>
  <si>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</si>
  <si>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</si>
  <si>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</si>
  <si>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</si>
  <si>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</si>
  <si>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</si>
  <si>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</si>
  <si>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</si>
  <si>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</si>
  <si>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</si>
  <si>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</si>
  <si>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</si>
  <si>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</si>
  <si>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</si>
  <si>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</si>
  <si>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</si>
  <si>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</si>
  <si>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</si>
  <si>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</si>
  <si>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</si>
  <si>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</si>
  <si>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</si>
  <si>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</si>
  <si>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</si>
  <si>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</si>
  <si>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</si>
  <si>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</si>
  <si>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</si>
  <si>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</si>
  <si>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</si>
  <si>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</si>
  <si>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</si>
  <si>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</si>
  <si>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</si>
  <si>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</si>
  <si>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</si>
  <si>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</si>
  <si>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</si>
  <si>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</si>
  <si>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</si>
  <si>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</si>
  <si>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</si>
  <si>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</si>
  <si>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</si>
  <si>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</si>
  <si>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</si>
  <si>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</si>
  <si>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</si>
  <si>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</si>
  <si>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</si>
  <si>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</si>
  <si>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</si>
  <si>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</si>
  <si>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</si>
  <si>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</si>
  <si>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</si>
  <si>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</si>
  <si>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</si>
  <si>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</si>
  <si>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</si>
  <si>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</si>
  <si>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</si>
  <si>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</si>
  <si>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</si>
  <si>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</si>
  <si>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</si>
  <si>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</si>
  <si>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</si>
  <si>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</si>
  <si>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</si>
  <si>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</si>
  <si>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</si>
  <si>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</si>
  <si>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</si>
  <si>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</si>
  <si>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</si>
  <si>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</si>
  <si>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</si>
  <si>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</si>
  <si>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</si>
  <si>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</si>
  <si>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</si>
  <si>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</si>
  <si>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</si>
  <si>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</si>
  <si>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</si>
  <si>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</si>
  <si>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</si>
  <si>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</si>
  <si>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</si>
  <si>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</si>
  <si>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</si>
  <si>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</si>
  <si>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</si>
  <si>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</si>
  <si>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</si>
  <si>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</si>
  <si>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</si>
  <si>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</si>
  <si>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</si>
  <si>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施設の維持管理費を全て使用料収入で賄うことを経営方針の基本に据えた事業運営を行ってきたが、令和4年4月に漁業集落排水事業の一部を公共下水道事業に統合したこと等により区域内人口も減少しており、継続的に維持管理費の削減に努める必要がある。
　安定的な汚水処理事業を継続的に行っていくため、引き続き計画的な更新事業を行うとともに経費削減に努める。</t>
    <rPh sb="1" eb="3">
      <t>シセツ</t>
    </rPh>
    <rPh sb="4" eb="6">
      <t>イジ</t>
    </rPh>
    <rPh sb="6" eb="9">
      <t>カンリヒ</t>
    </rPh>
    <rPh sb="10" eb="11">
      <t>スベ</t>
    </rPh>
    <rPh sb="12" eb="15">
      <t>シヨウリョウ</t>
    </rPh>
    <rPh sb="15" eb="17">
      <t>シュウニュウ</t>
    </rPh>
    <rPh sb="18" eb="19">
      <t>マカナ</t>
    </rPh>
    <rPh sb="23" eb="25">
      <t>ケイエイ</t>
    </rPh>
    <rPh sb="25" eb="27">
      <t>ホウシン</t>
    </rPh>
    <rPh sb="28" eb="30">
      <t>キホン</t>
    </rPh>
    <rPh sb="31" eb="32">
      <t>ス</t>
    </rPh>
    <rPh sb="34" eb="36">
      <t>ジギョウ</t>
    </rPh>
    <rPh sb="36" eb="38">
      <t>ウンエイ</t>
    </rPh>
    <rPh sb="39" eb="40">
      <t>オコナ</t>
    </rPh>
    <rPh sb="46" eb="48">
      <t>レイワ</t>
    </rPh>
    <rPh sb="49" eb="50">
      <t>ネン</t>
    </rPh>
    <rPh sb="51" eb="52">
      <t>ガツ</t>
    </rPh>
    <rPh sb="53" eb="55">
      <t>ギョギョウ</t>
    </rPh>
    <rPh sb="55" eb="57">
      <t>シュウラク</t>
    </rPh>
    <rPh sb="57" eb="59">
      <t>ハイスイ</t>
    </rPh>
    <rPh sb="59" eb="61">
      <t>ジギョウ</t>
    </rPh>
    <rPh sb="62" eb="64">
      <t>イチブ</t>
    </rPh>
    <rPh sb="65" eb="67">
      <t>コウキョウ</t>
    </rPh>
    <rPh sb="67" eb="70">
      <t>ゲスイドウ</t>
    </rPh>
    <rPh sb="70" eb="72">
      <t>ジギョウ</t>
    </rPh>
    <rPh sb="73" eb="75">
      <t>トウゴウ</t>
    </rPh>
    <rPh sb="79" eb="80">
      <t>トウ</t>
    </rPh>
    <rPh sb="83" eb="85">
      <t>クイキ</t>
    </rPh>
    <rPh sb="85" eb="86">
      <t>ナイ</t>
    </rPh>
    <rPh sb="86" eb="88">
      <t>ジンコウ</t>
    </rPh>
    <rPh sb="89" eb="91">
      <t>ゲンショウ</t>
    </rPh>
    <rPh sb="96" eb="99">
      <t>ケイゾクテキ</t>
    </rPh>
    <rPh sb="100" eb="102">
      <t>イジ</t>
    </rPh>
    <rPh sb="102" eb="105">
      <t>カンリヒ</t>
    </rPh>
    <rPh sb="106" eb="108">
      <t>サクゲン</t>
    </rPh>
    <rPh sb="109" eb="110">
      <t>ツト</t>
    </rPh>
    <rPh sb="112" eb="114">
      <t>ヒツヨウ</t>
    </rPh>
    <rPh sb="120" eb="122">
      <t>アンテイ</t>
    </rPh>
    <rPh sb="122" eb="123">
      <t>テキ</t>
    </rPh>
    <rPh sb="124" eb="126">
      <t>オスイ</t>
    </rPh>
    <rPh sb="126" eb="128">
      <t>ショリ</t>
    </rPh>
    <rPh sb="128" eb="130">
      <t>ジギョウ</t>
    </rPh>
    <rPh sb="131" eb="134">
      <t>ケイゾクテキ</t>
    </rPh>
    <rPh sb="135" eb="136">
      <t>オコナ</t>
    </rPh>
    <rPh sb="143" eb="144">
      <t>ヒ</t>
    </rPh>
    <rPh sb="145" eb="146">
      <t>ツヅ</t>
    </rPh>
    <rPh sb="147" eb="150">
      <t>ケイカクテキ</t>
    </rPh>
    <rPh sb="151" eb="153">
      <t>コウシン</t>
    </rPh>
    <rPh sb="153" eb="155">
      <t>ジギョウ</t>
    </rPh>
    <rPh sb="156" eb="157">
      <t>オコナ</t>
    </rPh>
    <rPh sb="162" eb="164">
      <t>ケイヒ</t>
    </rPh>
    <rPh sb="164" eb="166">
      <t>サクゲン</t>
    </rPh>
    <rPh sb="167" eb="168">
      <t>ツト</t>
    </rPh>
    <phoneticPr fontId="4"/>
  </si>
  <si>
    <t>　平成12年度に供用開始し22年が経過したところで、管渠の更新化は未着手である。
　今後も設備の更新需要が見込まれるため、必要な事業費を確保し計画的な更新を行うとともに、維持管理費の最小化を図る。</t>
    <rPh sb="1" eb="3">
      <t>ヘイセイ</t>
    </rPh>
    <rPh sb="5" eb="6">
      <t>ネン</t>
    </rPh>
    <rPh sb="6" eb="7">
      <t>ド</t>
    </rPh>
    <rPh sb="8" eb="10">
      <t>キョウヨウ</t>
    </rPh>
    <rPh sb="10" eb="12">
      <t>カイシ</t>
    </rPh>
    <rPh sb="15" eb="16">
      <t>ネン</t>
    </rPh>
    <rPh sb="17" eb="19">
      <t>ケイカ</t>
    </rPh>
    <rPh sb="26" eb="28">
      <t>カンキョ</t>
    </rPh>
    <rPh sb="29" eb="31">
      <t>コウシン</t>
    </rPh>
    <rPh sb="31" eb="32">
      <t>カ</t>
    </rPh>
    <rPh sb="33" eb="36">
      <t>ミチャクシュ</t>
    </rPh>
    <rPh sb="42" eb="44">
      <t>コンゴ</t>
    </rPh>
    <rPh sb="45" eb="47">
      <t>セツビ</t>
    </rPh>
    <rPh sb="48" eb="50">
      <t>コウシン</t>
    </rPh>
    <rPh sb="50" eb="52">
      <t>ジュヨウ</t>
    </rPh>
    <rPh sb="53" eb="55">
      <t>ミコ</t>
    </rPh>
    <rPh sb="61" eb="63">
      <t>ヒツヨウ</t>
    </rPh>
    <rPh sb="64" eb="66">
      <t>ジギョウ</t>
    </rPh>
    <rPh sb="66" eb="67">
      <t>ヒ</t>
    </rPh>
    <rPh sb="68" eb="70">
      <t>カクホ</t>
    </rPh>
    <rPh sb="71" eb="73">
      <t>ケイカク</t>
    </rPh>
    <rPh sb="73" eb="74">
      <t>テキ</t>
    </rPh>
    <rPh sb="75" eb="77">
      <t>コウシン</t>
    </rPh>
    <rPh sb="78" eb="79">
      <t>オコナ</t>
    </rPh>
    <rPh sb="85" eb="87">
      <t>イジ</t>
    </rPh>
    <rPh sb="87" eb="90">
      <t>カンリヒ</t>
    </rPh>
    <rPh sb="91" eb="94">
      <t>サイショウカ</t>
    </rPh>
    <rPh sb="95" eb="96">
      <t>ハカ</t>
    </rPh>
    <phoneticPr fontId="4"/>
  </si>
  <si>
    <t>　①収益的収支比率は、公営企業会計適用事業の減額により前年度に比べ7.74ポイント改善したが、収入の大半を一般会計からの繰入金に依存していること、今後の更新投資等に充てる財源が確保されていないこと等、経営面での課題が大きい。
　④企業債残高対事業規模比率は、分流式下水道に要する経費として地方債現在高に対する一般会計の負担率が高いことから当年度も比率が低く、類似団体と比較しても大幅に低くなっている。
　⑤経費回収率は、漁業集落排水事業の一部を公共下水道事業に統合したことにより下水道使用料収入が大幅に減り、類似団体の水準を下回った。
　⑥汚水処理原価は、汚水処理費の減少幅に比べ年間有収水量の減少幅が大きく、前年度に比べ倍以上の額となっている。
　⑦施設利用率は、漁業集落排水事業の一部を公共下水道事業に統合したことにより減少し類似団体の水準を下回った。
　⑧水洗化率は、類似団体と比較して高く、概ね良好と言える。安定的な使用料収入の確保や水質保全の観点から、さらなる水洗化率の向上と、同指標の推移を注視する必要がある。</t>
    <rPh sb="2" eb="4">
      <t>シュウエキ</t>
    </rPh>
    <rPh sb="4" eb="5">
      <t>テキ</t>
    </rPh>
    <rPh sb="5" eb="7">
      <t>シュウシ</t>
    </rPh>
    <rPh sb="7" eb="9">
      <t>ヒリツ</t>
    </rPh>
    <rPh sb="11" eb="13">
      <t>コウエイ</t>
    </rPh>
    <rPh sb="13" eb="15">
      <t>キギョウ</t>
    </rPh>
    <rPh sb="15" eb="17">
      <t>カイケイ</t>
    </rPh>
    <rPh sb="17" eb="19">
      <t>テキヨウ</t>
    </rPh>
    <rPh sb="19" eb="21">
      <t>ジギョウ</t>
    </rPh>
    <rPh sb="22" eb="23">
      <t>ゲン</t>
    </rPh>
    <rPh sb="23" eb="24">
      <t>ガク</t>
    </rPh>
    <rPh sb="27" eb="30">
      <t>ゼンネンド</t>
    </rPh>
    <rPh sb="31" eb="32">
      <t>クラ</t>
    </rPh>
    <rPh sb="41" eb="43">
      <t>カイゼン</t>
    </rPh>
    <rPh sb="47" eb="49">
      <t>シュウニュウ</t>
    </rPh>
    <rPh sb="50" eb="52">
      <t>タイハン</t>
    </rPh>
    <rPh sb="53" eb="55">
      <t>イッパン</t>
    </rPh>
    <rPh sb="55" eb="57">
      <t>カイケイ</t>
    </rPh>
    <rPh sb="60" eb="62">
      <t>クリイレ</t>
    </rPh>
    <rPh sb="62" eb="63">
      <t>キン</t>
    </rPh>
    <rPh sb="64" eb="66">
      <t>イゾン</t>
    </rPh>
    <rPh sb="73" eb="75">
      <t>コンゴ</t>
    </rPh>
    <rPh sb="76" eb="78">
      <t>コウシン</t>
    </rPh>
    <rPh sb="78" eb="80">
      <t>トウシ</t>
    </rPh>
    <rPh sb="80" eb="81">
      <t>トウ</t>
    </rPh>
    <rPh sb="82" eb="83">
      <t>ア</t>
    </rPh>
    <rPh sb="85" eb="87">
      <t>ザイゲン</t>
    </rPh>
    <rPh sb="88" eb="90">
      <t>カクホ</t>
    </rPh>
    <rPh sb="98" eb="99">
      <t>トウ</t>
    </rPh>
    <rPh sb="100" eb="102">
      <t>ケイエイ</t>
    </rPh>
    <rPh sb="102" eb="103">
      <t>メン</t>
    </rPh>
    <rPh sb="105" eb="107">
      <t>カダイ</t>
    </rPh>
    <rPh sb="108" eb="109">
      <t>オオ</t>
    </rPh>
    <rPh sb="115" eb="117">
      <t>キギョウ</t>
    </rPh>
    <rPh sb="117" eb="118">
      <t>サイ</t>
    </rPh>
    <rPh sb="118" eb="120">
      <t>ザンダカ</t>
    </rPh>
    <rPh sb="120" eb="121">
      <t>タイ</t>
    </rPh>
    <rPh sb="121" eb="123">
      <t>ジギョウ</t>
    </rPh>
    <rPh sb="123" eb="125">
      <t>キボ</t>
    </rPh>
    <rPh sb="125" eb="127">
      <t>ヒリツ</t>
    </rPh>
    <rPh sb="129" eb="131">
      <t>ブンリュウ</t>
    </rPh>
    <rPh sb="131" eb="132">
      <t>シキ</t>
    </rPh>
    <rPh sb="132" eb="135">
      <t>ゲスイドウ</t>
    </rPh>
    <rPh sb="136" eb="137">
      <t>ヨウ</t>
    </rPh>
    <rPh sb="139" eb="141">
      <t>ケイヒ</t>
    </rPh>
    <rPh sb="144" eb="147">
      <t>チホウサイ</t>
    </rPh>
    <rPh sb="147" eb="149">
      <t>ゲンザイ</t>
    </rPh>
    <rPh sb="149" eb="150">
      <t>ダカ</t>
    </rPh>
    <rPh sb="151" eb="152">
      <t>タイ</t>
    </rPh>
    <rPh sb="154" eb="156">
      <t>イッパン</t>
    </rPh>
    <rPh sb="156" eb="158">
      <t>カイケイ</t>
    </rPh>
    <rPh sb="159" eb="161">
      <t>フタン</t>
    </rPh>
    <rPh sb="161" eb="162">
      <t>リツ</t>
    </rPh>
    <rPh sb="163" eb="164">
      <t>タカ</t>
    </rPh>
    <rPh sb="169" eb="172">
      <t>トウネンド</t>
    </rPh>
    <rPh sb="173" eb="175">
      <t>ヒリツ</t>
    </rPh>
    <rPh sb="176" eb="177">
      <t>ヒク</t>
    </rPh>
    <rPh sb="179" eb="181">
      <t>ルイジ</t>
    </rPh>
    <rPh sb="181" eb="183">
      <t>ダンタイ</t>
    </rPh>
    <rPh sb="184" eb="186">
      <t>ヒカク</t>
    </rPh>
    <rPh sb="189" eb="191">
      <t>オオハバ</t>
    </rPh>
    <rPh sb="192" eb="193">
      <t>ヒク</t>
    </rPh>
    <rPh sb="203" eb="205">
      <t>ケイヒ</t>
    </rPh>
    <rPh sb="205" eb="207">
      <t>カイシュウ</t>
    </rPh>
    <rPh sb="207" eb="208">
      <t>リツ</t>
    </rPh>
    <rPh sb="239" eb="242">
      <t>ゲスイドウ</t>
    </rPh>
    <rPh sb="242" eb="244">
      <t>シヨウ</t>
    </rPh>
    <rPh sb="244" eb="245">
      <t>リョウ</t>
    </rPh>
    <rPh sb="245" eb="247">
      <t>シュウニュウ</t>
    </rPh>
    <rPh sb="248" eb="250">
      <t>オオハバ</t>
    </rPh>
    <rPh sb="251" eb="252">
      <t>ヘ</t>
    </rPh>
    <rPh sb="254" eb="256">
      <t>ルイジ</t>
    </rPh>
    <rPh sb="256" eb="258">
      <t>ダンタイ</t>
    </rPh>
    <rPh sb="259" eb="261">
      <t>スイジュン</t>
    </rPh>
    <rPh sb="262" eb="264">
      <t>シタマワ</t>
    </rPh>
    <rPh sb="270" eb="272">
      <t>オスイ</t>
    </rPh>
    <rPh sb="272" eb="274">
      <t>ショリ</t>
    </rPh>
    <rPh sb="274" eb="276">
      <t>ゲンカ</t>
    </rPh>
    <rPh sb="278" eb="280">
      <t>オスイ</t>
    </rPh>
    <rPh sb="280" eb="282">
      <t>ショリ</t>
    </rPh>
    <rPh sb="282" eb="283">
      <t>ヒ</t>
    </rPh>
    <rPh sb="284" eb="285">
      <t>ゲン</t>
    </rPh>
    <rPh sb="285" eb="286">
      <t>ショウ</t>
    </rPh>
    <rPh sb="286" eb="287">
      <t>ハバ</t>
    </rPh>
    <rPh sb="288" eb="289">
      <t>クラ</t>
    </rPh>
    <rPh sb="290" eb="292">
      <t>ネンカン</t>
    </rPh>
    <rPh sb="292" eb="294">
      <t>ユウシュウ</t>
    </rPh>
    <rPh sb="294" eb="296">
      <t>スイリョウ</t>
    </rPh>
    <rPh sb="297" eb="298">
      <t>ゲン</t>
    </rPh>
    <rPh sb="298" eb="299">
      <t>ショウ</t>
    </rPh>
    <rPh sb="299" eb="300">
      <t>ハバ</t>
    </rPh>
    <rPh sb="301" eb="302">
      <t>オオ</t>
    </rPh>
    <rPh sb="305" eb="308">
      <t>ゼンネンド</t>
    </rPh>
    <rPh sb="309" eb="310">
      <t>クラ</t>
    </rPh>
    <rPh sb="311" eb="312">
      <t>バイ</t>
    </rPh>
    <rPh sb="312" eb="314">
      <t>イジョウ</t>
    </rPh>
    <rPh sb="315" eb="316">
      <t>ガク</t>
    </rPh>
    <rPh sb="326" eb="328">
      <t>シセツ</t>
    </rPh>
    <rPh sb="328" eb="330">
      <t>リヨウ</t>
    </rPh>
    <rPh sb="330" eb="331">
      <t>リツ</t>
    </rPh>
    <rPh sb="362" eb="364">
      <t>ゲンショウ</t>
    </rPh>
    <rPh sb="381" eb="384">
      <t>スイセンカ</t>
    </rPh>
    <rPh sb="384" eb="385">
      <t>リツ</t>
    </rPh>
    <rPh sb="387" eb="389">
      <t>ルイジ</t>
    </rPh>
    <rPh sb="389" eb="391">
      <t>ダンタイ</t>
    </rPh>
    <rPh sb="392" eb="394">
      <t>ヒカク</t>
    </rPh>
    <rPh sb="396" eb="397">
      <t>タカ</t>
    </rPh>
    <rPh sb="399" eb="400">
      <t>オオム</t>
    </rPh>
    <rPh sb="401" eb="403">
      <t>リョウコウ</t>
    </rPh>
    <rPh sb="404" eb="405">
      <t>イ</t>
    </rPh>
    <rPh sb="408" eb="411">
      <t>アンテイテキ</t>
    </rPh>
    <rPh sb="412" eb="415">
      <t>シヨウリョウ</t>
    </rPh>
    <rPh sb="415" eb="417">
      <t>シュウニュウ</t>
    </rPh>
    <rPh sb="418" eb="420">
      <t>カクホ</t>
    </rPh>
    <rPh sb="421" eb="423">
      <t>スイシツ</t>
    </rPh>
    <rPh sb="423" eb="425">
      <t>ホゼン</t>
    </rPh>
    <rPh sb="426" eb="428">
      <t>カンテン</t>
    </rPh>
    <rPh sb="435" eb="438">
      <t>スイセンカ</t>
    </rPh>
    <rPh sb="438" eb="439">
      <t>リツ</t>
    </rPh>
    <rPh sb="440" eb="442">
      <t>コウジョウ</t>
    </rPh>
    <rPh sb="444" eb="445">
      <t>ドウ</t>
    </rPh>
    <rPh sb="445" eb="447">
      <t>シヒョウ</t>
    </rPh>
    <rPh sb="448" eb="450">
      <t>スイイ</t>
    </rPh>
    <rPh sb="451" eb="453">
      <t>チュウシ</t>
    </rPh>
    <rPh sb="455" eb="4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</si>
</sst>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42-4843-9DAF-7B965FCEFAB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0.02</c:v>
                </c:pt>
              </c:numCache>
            </c:numRef>
          </c:val>
          <c:smooth val="0"/>
          <c:extLst>
            <c:ext xmlns:c16="http://schemas.microsoft.com/office/drawing/2014/chart" uri="{C3380CC4-5D6E-409C-BE32-E72D297353CC}">
              <c16:uniqueId val="{00000001-1B42-4843-9DAF-7B965FCEFAB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57.82</c:v>
                </c:pt>
                <c:pt idx="1">
                  <c:v>56.5</c:v>
                </c:pt>
                <c:pt idx="2">
                  <c:v>55.7</c:v>
                </c:pt>
                <c:pt idx="3">
                  <c:v>58.89</c:v>
                </c:pt>
                <c:pt idx="4">
                  <c:v>27.39</c:v>
                </c:pt>
              </c:numCache>
            </c:numRef>
          </c:val>
          <c:extLst>
            <c:ext xmlns:c16="http://schemas.microsoft.com/office/drawing/2014/chart" uri="{C3380CC4-5D6E-409C-BE32-E72D297353CC}">
              <c16:uniqueId val="{00000000-17C3-4A43-B495-6F2BE85DD28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40.83</c:v>
                </c:pt>
                <c:pt idx="1">
                  <c:v>39.130000000000003</c:v>
                </c:pt>
                <c:pt idx="2">
                  <c:v>40.29</c:v>
                </c:pt>
                <c:pt idx="3">
                  <c:v>40.11</c:v>
                </c:pt>
                <c:pt idx="4">
                  <c:v>37.67</c:v>
                </c:pt>
              </c:numCache>
            </c:numRef>
          </c:val>
          <c:smooth val="0"/>
          <c:extLst>
            <c:ext xmlns:c16="http://schemas.microsoft.com/office/drawing/2014/chart" uri="{C3380CC4-5D6E-409C-BE32-E72D297353CC}">
              <c16:uniqueId val="{00000001-17C3-4A43-B495-6F2BE85DD28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96.31</c:v>
                </c:pt>
                <c:pt idx="1">
                  <c:v>96.57</c:v>
                </c:pt>
                <c:pt idx="2">
                  <c:v>97.04</c:v>
                </c:pt>
                <c:pt idx="3">
                  <c:v>96.95</c:v>
                </c:pt>
                <c:pt idx="4">
                  <c:v>95.74</c:v>
                </c:pt>
              </c:numCache>
            </c:numRef>
          </c:val>
          <c:extLst>
            <c:ext xmlns:c16="http://schemas.microsoft.com/office/drawing/2014/chart" uri="{C3380CC4-5D6E-409C-BE32-E72D297353CC}">
              <c16:uniqueId val="{00000000-7BFC-4FCD-BAA0-83048BAB26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c:v>
                </c:pt>
                <c:pt idx="1">
                  <c:v>86.33</c:v>
                </c:pt>
                <c:pt idx="2">
                  <c:v>87.49</c:v>
                </c:pt>
                <c:pt idx="3">
                  <c:v>87.61</c:v>
                </c:pt>
                <c:pt idx="4">
                  <c:v>87.94</c:v>
                </c:pt>
              </c:numCache>
            </c:numRef>
          </c:val>
          <c:smooth val="0"/>
          <c:extLst>
            <c:ext xmlns:c16="http://schemas.microsoft.com/office/drawing/2014/chart" uri="{C3380CC4-5D6E-409C-BE32-E72D297353CC}">
              <c16:uniqueId val="{00000001-7BFC-4FCD-BAA0-83048BAB26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99.85</c:v>
                </c:pt>
                <c:pt idx="2">
                  <c:v>93.48</c:v>
                </c:pt>
                <c:pt idx="3">
                  <c:v>91.96</c:v>
                </c:pt>
                <c:pt idx="4">
                  <c:v>99.7</c:v>
                </c:pt>
              </c:numCache>
            </c:numRef>
          </c:val>
          <c:extLst>
            <c:ext xmlns:c16="http://schemas.microsoft.com/office/drawing/2014/chart" uri="{C3380CC4-5D6E-409C-BE32-E72D297353CC}">
              <c16:uniqueId val="{00000000-D856-429B-8C07-2E11EC39DF2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56-429B-8C07-2E11EC39DF2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07-4137-940F-385751DDD38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07-4137-940F-385751DDD38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F2-4569-8CD3-635B0E69F2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F2-4569-8CD3-635B0E69F2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07-4381-90F6-AD38D705937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07-4381-90F6-AD38D705937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97-4691-8057-7513080DAB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97-4691-8057-7513080DAB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113.26</c:v>
                </c:pt>
                <c:pt idx="1">
                  <c:v>23.06</c:v>
                </c:pt>
                <c:pt idx="2">
                  <c:v>21.29</c:v>
                </c:pt>
                <c:pt idx="3">
                  <c:v>19.57</c:v>
                </c:pt>
                <c:pt idx="4">
                  <c:v>2.58</c:v>
                </c:pt>
              </c:numCache>
            </c:numRef>
          </c:val>
          <c:extLst>
            <c:ext xmlns:c16="http://schemas.microsoft.com/office/drawing/2014/chart" uri="{C3380CC4-5D6E-409C-BE32-E72D297353CC}">
              <c16:uniqueId val="{00000000-DBB0-4AAD-A3AA-11F085102D8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512.88</c:v>
                </c:pt>
                <c:pt idx="1">
                  <c:v>641.42999999999995</c:v>
                </c:pt>
                <c:pt idx="2">
                  <c:v>807.81</c:v>
                </c:pt>
                <c:pt idx="3">
                  <c:v>733.23</c:v>
                </c:pt>
                <c:pt idx="4">
                  <c:v>607.88</c:v>
                </c:pt>
              </c:numCache>
            </c:numRef>
          </c:val>
          <c:smooth val="0"/>
          <c:extLst>
            <c:ext xmlns:c16="http://schemas.microsoft.com/office/drawing/2014/chart" uri="{C3380CC4-5D6E-409C-BE32-E72D297353CC}">
              <c16:uniqueId val="{00000001-DBB0-4AAD-A3AA-11F085102D8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95.4</c:v>
                </c:pt>
                <c:pt idx="1">
                  <c:v>99.58</c:v>
                </c:pt>
                <c:pt idx="2">
                  <c:v>90.25</c:v>
                </c:pt>
                <c:pt idx="3">
                  <c:v>87.04</c:v>
                </c:pt>
                <c:pt idx="4">
                  <c:v>43.24</c:v>
                </c:pt>
              </c:numCache>
            </c:numRef>
          </c:val>
          <c:extLst>
            <c:ext xmlns:c16="http://schemas.microsoft.com/office/drawing/2014/chart" uri="{C3380CC4-5D6E-409C-BE32-E72D297353CC}">
              <c16:uniqueId val="{00000000-408B-4F29-8D5D-D32272BE7C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51.07</c:v>
                </c:pt>
                <c:pt idx="1">
                  <c:v>56.93</c:v>
                </c:pt>
                <c:pt idx="2">
                  <c:v>49.44</c:v>
                </c:pt>
                <c:pt idx="3">
                  <c:v>54.39</c:v>
                </c:pt>
                <c:pt idx="4">
                  <c:v>48.98</c:v>
                </c:pt>
              </c:numCache>
            </c:numRef>
          </c:val>
          <c:smooth val="0"/>
          <c:extLst>
            <c:ext xmlns:c16="http://schemas.microsoft.com/office/drawing/2014/chart" uri="{C3380CC4-5D6E-409C-BE32-E72D297353CC}">
              <c16:uniqueId val="{00000001-408B-4F29-8D5D-D32272BE7C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187.51</c:v>
                </c:pt>
                <c:pt idx="1">
                  <c:v>179.99</c:v>
                </c:pt>
                <c:pt idx="2">
                  <c:v>201.11</c:v>
                </c:pt>
                <c:pt idx="3">
                  <c:v>211.7</c:v>
                </c:pt>
                <c:pt idx="4">
                  <c:v>499.13</c:v>
                </c:pt>
              </c:numCache>
            </c:numRef>
          </c:val>
          <c:extLst>
            <c:ext xmlns:c16="http://schemas.microsoft.com/office/drawing/2014/chart" uri="{C3380CC4-5D6E-409C-BE32-E72D297353CC}">
              <c16:uniqueId val="{00000000-FB4E-4F68-8083-C7AA82D164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314.68</c:v>
                </c:pt>
                <c:pt idx="1">
                  <c:v>300.17</c:v>
                </c:pt>
                <c:pt idx="2">
                  <c:v>343.49</c:v>
                </c:pt>
                <c:pt idx="3">
                  <c:v>318.06</c:v>
                </c:pt>
                <c:pt idx="4">
                  <c:v>362.51</c:v>
                </c:pt>
              </c:numCache>
            </c:numRef>
          </c:val>
          <c:smooth val="0"/>
          <c:extLst>
            <c:ext xmlns:c16="http://schemas.microsoft.com/office/drawing/2014/chart" uri="{C3380CC4-5D6E-409C-BE32-E72D297353CC}">
              <c16:uniqueId val="{00000001-FB4E-4F68-8083-C7AA82D164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浜田市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H1</v>
      </c>
      <c r="X8" s="65"/>
      <c r="Y8" s="65"/>
      <c r="Z8" s="65"/>
      <c r="AA8" s="65"/>
      <c r="AB8" s="65"/>
      <c r="AC8" s="65"/>
      <c r="AD8" s="66" t="str">
        <f>データ!$M$6</f>
        <v>非設置</v>
      </c>
      <c r="AE8" s="66"/>
      <c r="AF8" s="66"/>
      <c r="AG8" s="66"/>
      <c r="AH8" s="66"/>
      <c r="AI8" s="66"/>
      <c r="AJ8" s="66"/>
      <c r="AK8" s="3"/>
      <c r="AL8" s="45">
        <f>データ!S6</f>
        <v>50681</v>
      </c>
      <c r="AM8" s="45"/>
      <c r="AN8" s="45"/>
      <c r="AO8" s="45"/>
      <c r="AP8" s="45"/>
      <c r="AQ8" s="45"/>
      <c r="AR8" s="45"/>
      <c r="AS8" s="45"/>
      <c r="AT8" s="46">
        <f>データ!T6</f>
        <v>690.64</v>
      </c>
      <c r="AU8" s="46"/>
      <c r="AV8" s="46"/>
      <c r="AW8" s="46"/>
      <c r="AX8" s="46"/>
      <c r="AY8" s="46"/>
      <c r="AZ8" s="46"/>
      <c r="BA8" s="46"/>
      <c r="BB8" s="46">
        <f>データ!U6</f>
        <v>73.38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0.56000000000000005</v>
      </c>
      <c r="Q10" s="46"/>
      <c r="R10" s="46"/>
      <c r="S10" s="46"/>
      <c r="T10" s="46"/>
      <c r="U10" s="46"/>
      <c r="V10" s="46"/>
      <c r="W10" s="46">
        <f>データ!Q6</f>
        <v>100</v>
      </c>
      <c r="X10" s="46"/>
      <c r="Y10" s="46"/>
      <c r="Z10" s="46"/>
      <c r="AA10" s="46"/>
      <c r="AB10" s="46"/>
      <c r="AC10" s="46"/>
      <c r="AD10" s="45">
        <f>データ!R6</f>
        <v>3025</v>
      </c>
      <c r="AE10" s="45"/>
      <c r="AF10" s="45"/>
      <c r="AG10" s="45"/>
      <c r="AH10" s="45"/>
      <c r="AI10" s="45"/>
      <c r="AJ10" s="45"/>
      <c r="AK10" s="2"/>
      <c r="AL10" s="45">
        <f>データ!V6</f>
        <v>282</v>
      </c>
      <c r="AM10" s="45"/>
      <c r="AN10" s="45"/>
      <c r="AO10" s="45"/>
      <c r="AP10" s="45"/>
      <c r="AQ10" s="45"/>
      <c r="AR10" s="45"/>
      <c r="AS10" s="45"/>
      <c r="AT10" s="46">
        <f>データ!W6</f>
        <v>0.16</v>
      </c>
      <c r="AU10" s="46"/>
      <c r="AV10" s="46"/>
      <c r="AW10" s="46"/>
      <c r="AX10" s="46"/>
      <c r="AY10" s="46"/>
      <c r="AZ10" s="46"/>
      <c r="BA10" s="46"/>
      <c r="BB10" s="46">
        <f>データ!X6</f>
        <v>1762.5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45</v>
      </c>
      <c r="N86" s="12" t="s">
        <v>45</v>
      </c>
      <c r="O86" s="12" t="str">
        <f>データ!EO6</f>
        <v>【0.01】</v>
      </c>
    </row>
  </sheetData>
  <sheetProtection algorithmName="SHA-512" hashValue="daNA/NKI6KkQI9DZiqEnZ5s1VLkvH+xDCLPH6fcPO+jQJgJFVtrvFaZe04oLP4WEFGVOyoiCN0kxlUjiVeRe9g==" saltValue="RBYPzrg3PylY5M8xLrgfh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322024</v>
      </c>
      <c r="D6" s="19">
        <f t="shared" si="3"/>
        <v>47</v>
      </c>
      <c r="E6" s="19">
        <f t="shared" si="3"/>
        <v>17</v>
      </c>
      <c r="F6" s="19">
        <f t="shared" si="3"/>
        <v>6</v>
      </c>
      <c r="G6" s="19">
        <f t="shared" si="3"/>
        <v>0</v>
      </c>
      <c r="H6" s="19" t="str">
        <f t="shared" si="3"/>
        <v>島根県　浜田市</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0.56000000000000005</v>
      </c>
      <c r="Q6" s="20">
        <f t="shared" si="3"/>
        <v>100</v>
      </c>
      <c r="R6" s="20">
        <f t="shared" si="3"/>
        <v>3025</v>
      </c>
      <c r="S6" s="20">
        <f t="shared" si="3"/>
        <v>50681</v>
      </c>
      <c r="T6" s="20">
        <f t="shared" si="3"/>
        <v>690.64</v>
      </c>
      <c r="U6" s="20">
        <f t="shared" si="3"/>
        <v>73.38</v>
      </c>
      <c r="V6" s="20">
        <f t="shared" si="3"/>
        <v>282</v>
      </c>
      <c r="W6" s="20">
        <f t="shared" si="3"/>
        <v>0.16</v>
      </c>
      <c r="X6" s="20">
        <f t="shared" si="3"/>
        <v>1762.5</v>
      </c>
      <c r="Y6" s="21">
        <f>IF(Y7="",NA(),Y7)</f>
        <v>100</v>
      </c>
      <c r="Z6" s="21">
        <f t="shared" ref="Z6:AH6" si="4">IF(Z7="",NA(),Z7)</f>
        <v>99.85</v>
      </c>
      <c r="AA6" s="21">
        <f t="shared" si="4"/>
        <v>93.48</v>
      </c>
      <c r="AB6" s="21">
        <f t="shared" si="4"/>
        <v>91.96</v>
      </c>
      <c r="AC6" s="21">
        <f t="shared" si="4"/>
        <v>99.7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113.26</v>
      </c>
      <c r="BG6" s="21">
        <f t="shared" ref="BG6:BO6" si="7">IF(BG7="",NA(),BG7)</f>
        <v>23.06</v>
      </c>
      <c r="BH6" s="21">
        <f t="shared" si="7"/>
        <v>21.29</v>
      </c>
      <c r="BI6" s="21">
        <f t="shared" si="7"/>
        <v>19.57</v>
      </c>
      <c r="BJ6" s="21">
        <f t="shared" si="7"/>
        <v>2.58</v>
      </c>
      <c r="BK6" s="21">
        <f t="shared" si="7"/>
        <v>512.88</v>
      </c>
      <c r="BL6" s="21">
        <f t="shared" si="7"/>
        <v>641.42999999999995</v>
      </c>
      <c r="BM6" s="21">
        <f t="shared" si="7"/>
        <v>807.81</v>
      </c>
      <c r="BN6" s="21">
        <f t="shared" si="7"/>
        <v>733.23</v>
      </c>
      <c r="BO6" s="21">
        <f t="shared" si="7"/>
        <v>607.88</v>
      </c>
      <c r="BP6" s="20" t="str">
        <f>IF(BP7="","",IF(BP7="-","【-】","【"&amp;SUBSTITUTE(TEXT(BP7,"#,##0.00"),"-","△")&amp;"】"))</f>
        <v>【1,078.44】</v>
      </c>
      <c r="BQ6" s="21">
        <f>IF(BQ7="",NA(),BQ7)</f>
        <v>95.4</v>
      </c>
      <c r="BR6" s="21">
        <f t="shared" ref="BR6:BZ6" si="8">IF(BR7="",NA(),BR7)</f>
        <v>99.58</v>
      </c>
      <c r="BS6" s="21">
        <f t="shared" si="8"/>
        <v>90.25</v>
      </c>
      <c r="BT6" s="21">
        <f t="shared" si="8"/>
        <v>87.04</v>
      </c>
      <c r="BU6" s="21">
        <f t="shared" si="8"/>
        <v>43.24</v>
      </c>
      <c r="BV6" s="21">
        <f t="shared" si="8"/>
        <v>51.07</v>
      </c>
      <c r="BW6" s="21">
        <f t="shared" si="8"/>
        <v>56.93</v>
      </c>
      <c r="BX6" s="21">
        <f t="shared" si="8"/>
        <v>49.44</v>
      </c>
      <c r="BY6" s="21">
        <f t="shared" si="8"/>
        <v>54.39</v>
      </c>
      <c r="BZ6" s="21">
        <f t="shared" si="8"/>
        <v>48.98</v>
      </c>
      <c r="CA6" s="20" t="str">
        <f>IF(CA7="","",IF(CA7="-","【-】","【"&amp;SUBSTITUTE(TEXT(CA7,"#,##0.00"),"-","△")&amp;"】"))</f>
        <v>【41.91】</v>
      </c>
      <c r="CB6" s="21">
        <f>IF(CB7="",NA(),CB7)</f>
        <v>187.51</v>
      </c>
      <c r="CC6" s="21">
        <f t="shared" ref="CC6:CK6" si="9">IF(CC7="",NA(),CC7)</f>
        <v>179.99</v>
      </c>
      <c r="CD6" s="21">
        <f t="shared" si="9"/>
        <v>201.11</v>
      </c>
      <c r="CE6" s="21">
        <f t="shared" si="9"/>
        <v>211.7</v>
      </c>
      <c r="CF6" s="21">
        <f t="shared" si="9"/>
        <v>499.13</v>
      </c>
      <c r="CG6" s="21">
        <f t="shared" si="9"/>
        <v>314.68</v>
      </c>
      <c r="CH6" s="21">
        <f t="shared" si="9"/>
        <v>300.17</v>
      </c>
      <c r="CI6" s="21">
        <f t="shared" si="9"/>
        <v>343.49</v>
      </c>
      <c r="CJ6" s="21">
        <f t="shared" si="9"/>
        <v>318.06</v>
      </c>
      <c r="CK6" s="21">
        <f t="shared" si="9"/>
        <v>362.51</v>
      </c>
      <c r="CL6" s="20" t="str">
        <f>IF(CL7="","",IF(CL7="-","【-】","【"&amp;SUBSTITUTE(TEXT(CL7,"#,##0.00"),"-","△")&amp;"】"))</f>
        <v>【420.17】</v>
      </c>
      <c r="CM6" s="21">
        <f>IF(CM7="",NA(),CM7)</f>
        <v>57.82</v>
      </c>
      <c r="CN6" s="21">
        <f t="shared" ref="CN6:CV6" si="10">IF(CN7="",NA(),CN7)</f>
        <v>56.5</v>
      </c>
      <c r="CO6" s="21">
        <f t="shared" si="10"/>
        <v>55.7</v>
      </c>
      <c r="CP6" s="21">
        <f t="shared" si="10"/>
        <v>58.89</v>
      </c>
      <c r="CQ6" s="21">
        <f t="shared" si="10"/>
        <v>27.39</v>
      </c>
      <c r="CR6" s="21">
        <f t="shared" si="10"/>
        <v>40.83</v>
      </c>
      <c r="CS6" s="21">
        <f t="shared" si="10"/>
        <v>39.130000000000003</v>
      </c>
      <c r="CT6" s="21">
        <f t="shared" si="10"/>
        <v>40.29</v>
      </c>
      <c r="CU6" s="21">
        <f t="shared" si="10"/>
        <v>40.11</v>
      </c>
      <c r="CV6" s="21">
        <f t="shared" si="10"/>
        <v>37.67</v>
      </c>
      <c r="CW6" s="20" t="str">
        <f>IF(CW7="","",IF(CW7="-","【-】","【"&amp;SUBSTITUTE(TEXT(CW7,"#,##0.00"),"-","△")&amp;"】"))</f>
        <v>【29.92】</v>
      </c>
      <c r="CX6" s="21">
        <f>IF(CX7="",NA(),CX7)</f>
        <v>96.31</v>
      </c>
      <c r="CY6" s="21">
        <f t="shared" ref="CY6:DG6" si="11">IF(CY7="",NA(),CY7)</f>
        <v>96.57</v>
      </c>
      <c r="CZ6" s="21">
        <f t="shared" si="11"/>
        <v>97.04</v>
      </c>
      <c r="DA6" s="21">
        <f t="shared" si="11"/>
        <v>96.95</v>
      </c>
      <c r="DB6" s="21">
        <f t="shared" si="11"/>
        <v>95.74</v>
      </c>
      <c r="DC6" s="21">
        <f t="shared" si="11"/>
        <v>86</v>
      </c>
      <c r="DD6" s="21">
        <f t="shared" si="11"/>
        <v>86.33</v>
      </c>
      <c r="DE6" s="21">
        <f t="shared" si="11"/>
        <v>87.49</v>
      </c>
      <c r="DF6" s="21">
        <f t="shared" si="11"/>
        <v>87.61</v>
      </c>
      <c r="DG6" s="21">
        <f t="shared" si="11"/>
        <v>87.94</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1">
        <f t="shared" si="14"/>
        <v>0.01</v>
      </c>
      <c r="EM6" s="20">
        <f t="shared" si="14"/>
        <v>0</v>
      </c>
      <c r="EN6" s="21">
        <f t="shared" si="14"/>
        <v>0.02</v>
      </c>
      <c r="EO6" s="20" t="str">
        <f>IF(EO7="","",IF(EO7="-","【-】","【"&amp;SUBSTITUTE(TEXT(EO7,"#,##0.00"),"-","△")&amp;"】"))</f>
        <v>【0.01】</v>
      </c>
    </row>
    <row r="7" spans="1:145" s="22" customFormat="1" x14ac:dyDescent="0.15">
      <c r="A7" s="14"/>
      <c r="B7" s="23">
        <v>2022</v>
      </c>
      <c r="C7" s="23">
        <v>322024</v>
      </c>
      <c r="D7" s="23">
        <v>47</v>
      </c>
      <c r="E7" s="23">
        <v>17</v>
      </c>
      <c r="F7" s="23">
        <v>6</v>
      </c>
      <c r="G7" s="23">
        <v>0</v>
      </c>
      <c r="H7" s="23" t="s">
        <v>99</v>
      </c>
      <c r="I7" s="23" t="s">
        <v>100</v>
      </c>
      <c r="J7" s="23" t="s">
        <v>101</v>
      </c>
      <c r="K7" s="23" t="s">
        <v>102</v>
      </c>
      <c r="L7" s="23" t="s">
        <v>103</v>
      </c>
      <c r="M7" s="23" t="s">
        <v>104</v>
      </c>
      <c r="N7" s="24" t="s">
        <v>105</v>
      </c>
      <c r="O7" s="24" t="s">
        <v>106</v>
      </c>
      <c r="P7" s="24">
        <v>0.56000000000000005</v>
      </c>
      <c r="Q7" s="24">
        <v>100</v>
      </c>
      <c r="R7" s="24">
        <v>3025</v>
      </c>
      <c r="S7" s="24">
        <v>50681</v>
      </c>
      <c r="T7" s="24">
        <v>690.64</v>
      </c>
      <c r="U7" s="24">
        <v>73.38</v>
      </c>
      <c r="V7" s="24">
        <v>282</v>
      </c>
      <c r="W7" s="24">
        <v>0.16</v>
      </c>
      <c r="X7" s="24">
        <v>1762.5</v>
      </c>
      <c r="Y7" s="24">
        <v>100</v>
      </c>
      <c r="Z7" s="24">
        <v>99.85</v>
      </c>
      <c r="AA7" s="24">
        <v>93.48</v>
      </c>
      <c r="AB7" s="24">
        <v>91.96</v>
      </c>
      <c r="AC7" s="24">
        <v>99.7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113.26</v>
      </c>
      <c r="BG7" s="24">
        <v>23.06</v>
      </c>
      <c r="BH7" s="24">
        <v>21.29</v>
      </c>
      <c r="BI7" s="24">
        <v>19.57</v>
      </c>
      <c r="BJ7" s="24">
        <v>2.58</v>
      </c>
      <c r="BK7" s="24">
        <v>512.88</v>
      </c>
      <c r="BL7" s="24">
        <v>641.42999999999995</v>
      </c>
      <c r="BM7" s="24">
        <v>807.81</v>
      </c>
      <c r="BN7" s="24">
        <v>733.23</v>
      </c>
      <c r="BO7" s="24">
        <v>607.88</v>
      </c>
      <c r="BP7" s="24">
        <v>1078.44</v>
      </c>
      <c r="BQ7" s="24">
        <v>95.4</v>
      </c>
      <c r="BR7" s="24">
        <v>99.58</v>
      </c>
      <c r="BS7" s="24">
        <v>90.25</v>
      </c>
      <c r="BT7" s="24">
        <v>87.04</v>
      </c>
      <c r="BU7" s="24">
        <v>43.24</v>
      </c>
      <c r="BV7" s="24">
        <v>51.07</v>
      </c>
      <c r="BW7" s="24">
        <v>56.93</v>
      </c>
      <c r="BX7" s="24">
        <v>49.44</v>
      </c>
      <c r="BY7" s="24">
        <v>54.39</v>
      </c>
      <c r="BZ7" s="24">
        <v>48.98</v>
      </c>
      <c r="CA7" s="24">
        <v>41.91</v>
      </c>
      <c r="CB7" s="24">
        <v>187.51</v>
      </c>
      <c r="CC7" s="24">
        <v>179.99</v>
      </c>
      <c r="CD7" s="24">
        <v>201.11</v>
      </c>
      <c r="CE7" s="24">
        <v>211.7</v>
      </c>
      <c r="CF7" s="24">
        <v>499.13</v>
      </c>
      <c r="CG7" s="24">
        <v>314.68</v>
      </c>
      <c r="CH7" s="24">
        <v>300.17</v>
      </c>
      <c r="CI7" s="24">
        <v>343.49</v>
      </c>
      <c r="CJ7" s="24">
        <v>318.06</v>
      </c>
      <c r="CK7" s="24">
        <v>362.51</v>
      </c>
      <c r="CL7" s="24">
        <v>420.17</v>
      </c>
      <c r="CM7" s="24">
        <v>57.82</v>
      </c>
      <c r="CN7" s="24">
        <v>56.5</v>
      </c>
      <c r="CO7" s="24">
        <v>55.7</v>
      </c>
      <c r="CP7" s="24">
        <v>58.89</v>
      </c>
      <c r="CQ7" s="24">
        <v>27.39</v>
      </c>
      <c r="CR7" s="24">
        <v>40.83</v>
      </c>
      <c r="CS7" s="24">
        <v>39.130000000000003</v>
      </c>
      <c r="CT7" s="24">
        <v>40.29</v>
      </c>
      <c r="CU7" s="24">
        <v>40.11</v>
      </c>
      <c r="CV7" s="24">
        <v>37.67</v>
      </c>
      <c r="CW7" s="24">
        <v>29.92</v>
      </c>
      <c r="CX7" s="24">
        <v>96.31</v>
      </c>
      <c r="CY7" s="24">
        <v>96.57</v>
      </c>
      <c r="CZ7" s="24">
        <v>97.04</v>
      </c>
      <c r="DA7" s="24">
        <v>96.95</v>
      </c>
      <c r="DB7" s="24">
        <v>95.74</v>
      </c>
      <c r="DC7" s="24">
        <v>86</v>
      </c>
      <c r="DD7" s="24">
        <v>86.33</v>
      </c>
      <c r="DE7" s="24">
        <v>87.49</v>
      </c>
      <c r="DF7" s="24">
        <v>87.61</v>
      </c>
      <c r="DG7" s="24">
        <v>87.94</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0.01</v>
      </c>
      <c r="EM7" s="24">
        <v>0</v>
      </c>
      <c r="EN7" s="24">
        <v>0.02</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麻菜美</cp:lastModifiedBy>
  <cp:lastPrinted>2024-01-30T08:33:13Z</cp:lastPrinted>
  <dcterms:created xsi:type="dcterms:W3CDTF">2023-12-12T02:57:42Z</dcterms:created>
  <dcterms:modified xsi:type="dcterms:W3CDTF">2024-01-31T01:02:11Z</dcterms:modified>
  <cp:category/>
</cp:coreProperties>
</file>