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\\nns-sv\環境整備課1\500_上下水道（管理係）\110_経営比較分析表\R4\"/>
    </mc:Choice>
  </mc:AlternateContent>
  <xr:revisionPtr revIDLastSave="0" documentId="13_ncr:1_{A1BA68EB-4C91-4974-92DB-9342D9D7EC33}" xr6:coauthVersionLast="47" xr6:coauthVersionMax="47" xr10:uidLastSave="{00000000-0000-0000-0000-000000000000}"/>
  <workbookProtection workbookAlgorithmName="SHA-512" workbookHashValue="dONTgd6EGJpxWjMHsRIKztMtgSj7nAD0xNUzzuqxjVQ+TPT7TxIUz0/vkw+ZieJE0dmECrU3yZIS8QZS/Z7omA==" workbookSaltValue="52kd/QlFla8atTUF41kNjg==" workbookSpinCount="100000" lockStructure="1"/>
  <bookViews>
    <workbookView xWindow="-12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Q6" i="5"/>
  <c r="W10" i="4" s="1"/>
  <c r="P6" i="5"/>
  <c r="P10" i="4" s="1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E86" i="4"/>
  <c r="AT10" i="4"/>
  <c r="AL10" i="4"/>
  <c r="AD10" i="4"/>
  <c r="I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<sst xmlns="http://schemas.openxmlformats.org/spreadsheetml/2006/main" count="236" uniqueCount="119">
  <si>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</si>
  <si>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</si>
  <si>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</si>
  <si>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</si>
  <si>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</si>
  <si>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</si>
  <si>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</si>
  <si>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</si>
  <si>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</si>
  <si>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</si>
  <si>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</si>
  <si>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</si>
  <si>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</si>
  <si>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</si>
  <si>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</si>
  <si>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</si>
  <si>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</si>
  <si>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</si>
  <si>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</si>
  <si>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</si>
  <si>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</si>
  <si>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</si>
  <si>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</si>
  <si>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</si>
  <si>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</si>
  <si>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</si>
  <si>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</si>
  <si>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</si>
  <si>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</si>
  <si>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</si>
  <si>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</si>
  <si>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</si>
  <si>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</si>
  <si>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</si>
  <si>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</si>
  <si>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</si>
  <si>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</si>
  <si>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</si>
  <si>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</si>
  <si>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</si>
  <si>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</si>
  <si>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</si>
  <si>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</si>
  <si>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</si>
  <si>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</si>
  <si>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</si>
  <si>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</si>
  <si>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</si>
  <si>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</si>
  <si>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</si>
  <si>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</si>
  <si>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</si>
  <si>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</si>
  <si>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</si>
  <si>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</si>
  <si>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</si>
  <si>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</si>
  <si>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</si>
  <si>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</si>
  <si>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</si>
  <si>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</si>
  <si>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</si>
  <si>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</si>
  <si>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</si>
  <si>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</si>
  <si>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</si>
  <si>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</si>
  <si>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</si>
  <si>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</si>
  <si>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</si>
  <si>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</si>
  <si>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</si>
  <si>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</si>
  <si>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</si>
  <si>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</si>
  <si>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</si>
  <si>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</si>
  <si>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</si>
  <si>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</si>
  <si>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</si>
  <si>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</si>
  <si>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</si>
  <si>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</si>
  <si>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</si>
  <si>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</si>
  <si>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</si>
  <si>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</si>
  <si>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</si>
  <si>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</si>
  <si>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</si>
  <si>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</si>
  <si>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</si>
  <si>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</si>
  <si>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</si>
  <si>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</si>
  <si>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</si>
  <si>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</si>
  <si>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</si>
  <si>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島根県　西ノ島町</t>
  </si>
  <si>
    <t>法非適用</t>
  </si>
  <si>
    <t>下水道事業</t>
  </si>
  <si>
    <t>特定環境保全公共下水道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</si>
  <si>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</si>
  <si>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</si>
  <si>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</si>
  <si>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</si>
  <si>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</si>
  <si>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</si>
  <si>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</si>
  <si>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</si>
  <si>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</si>
  <si>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</si>
  <si>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</si>
  <si>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</si>
  <si>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</si>
  <si>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</si>
  <si>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平成18年度に供用開始し、まだ際立つほどではないが、修繕費が増加しつつある。令和3年度には供用開始から15年が経過し、処理場、中継ポンプの機器類の更新時期となる。
　そのため、平成29年度に策定した長寿命化計画に沿って経営状況を判断しながら、令和4年度から処理場、中継ポンプ施設の修繕を計画的に行っていく予定としている。
　また、管渠老朽化率・改善率については現在不具合がないこと、法定耐用年数まで長い年月があることから、更新工事を行う予定はない。</t>
    <rPh sb="122" eb="124">
      <t>レイワ</t>
    </rPh>
    <phoneticPr fontId="4"/>
  </si>
  <si>
    <t>　徐々に接続率が上昇しているものの、更なる加入促進のため平成23年度から分担金の分割納付ができるように制度改正を行った。人口は減少する見込みではあるものの、接続率を伸ばす抜本的な促進策を行うことで、営業収益を確保し、収益的収支比率の上昇を進める時にある。
　また、漁業集落排水施設及びし尿処理施設を含む施設の広域化、共同化に向けた検討について準備を進めていく。</t>
    <rPh sb="132" eb="134">
      <t>ギョギョウ</t>
    </rPh>
    <rPh sb="134" eb="136">
      <t>シュウラク</t>
    </rPh>
    <rPh sb="136" eb="138">
      <t>ハイスイ</t>
    </rPh>
    <rPh sb="144" eb="146">
      <t>ショリ</t>
    </rPh>
    <phoneticPr fontId="4"/>
  </si>
  <si>
    <t>　特定環境保全公共下水道は平成18年度から供用を開始し接続率は平成23年度に41.3％、令和4年度は69.2％となっており今後も加入促進を進める。
　東部地区は供用開始から13年が経過しており、平成29年度に長寿命化計画の策定を行い、老朽化対策を見据えた整備を行っていく。
　また、地理的条件から汚水処理原価は平成27年度まで類似団体平均値よりも大幅に高い状態であったが、日々の維持管理費の削減等により改善されている。</t>
    <rPh sb="1" eb="3">
      <t>トクテイ</t>
    </rPh>
    <rPh sb="3" eb="5">
      <t>カンキョウ</t>
    </rPh>
    <rPh sb="5" eb="7">
      <t>ホゼン</t>
    </rPh>
    <rPh sb="7" eb="9">
      <t>コウキョウ</t>
    </rPh>
    <rPh sb="9" eb="12">
      <t>ゲスイドウ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</si>
</sst>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D-433C-8463-A43DE8833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0.09</c:v>
                </c:pt>
                <c:pt idx="2">
                  <c:v>0.06</c:v>
                </c:pt>
                <c:pt idx="3">
                  <c:v>0.02</c:v>
                </c:pt>
                <c:pt idx="4" formatCode="#,##0.00;&quot;△&quot;#,##0.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DD-433C-8463-A43DE8833E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38.15</c:v>
                </c:pt>
                <c:pt idx="1">
                  <c:v>42.59</c:v>
                </c:pt>
                <c:pt idx="2">
                  <c:v>44.07</c:v>
                </c:pt>
                <c:pt idx="3">
                  <c:v>53.33</c:v>
                </c:pt>
                <c:pt idx="4">
                  <c:v>50.37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52-4300-BBF4-94C4FFAAC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37.08</c:v>
                </c:pt>
                <c:pt idx="1">
                  <c:v>37.46</c:v>
                </c:pt>
                <c:pt idx="2">
                  <c:v>37.65</c:v>
                </c:pt>
                <c:pt idx="3">
                  <c:v>36.71</c:v>
                </c:pt>
                <c:pt idx="4">
                  <c:v>33.799999999999997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52-4300-BBF4-94C4FFAACE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62.54</c:v>
                </c:pt>
                <c:pt idx="1">
                  <c:v>66.349999999999994</c:v>
                </c:pt>
                <c:pt idx="2">
                  <c:v>68.08</c:v>
                </c:pt>
                <c:pt idx="3">
                  <c:v>68.55</c:v>
                </c:pt>
                <c:pt idx="4">
                  <c:v>71.59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FA-4C07-B349-B15B77C6C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67.22</c:v>
                </c:pt>
                <c:pt idx="1">
                  <c:v>67.459999999999994</c:v>
                </c:pt>
                <c:pt idx="2">
                  <c:v>67.37</c:v>
                </c:pt>
                <c:pt idx="3">
                  <c:v>70.05</c:v>
                </c:pt>
                <c:pt idx="4">
                  <c:v>67.09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FA-4C07-B349-B15B77C6C8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116.04</c:v>
                </c:pt>
                <c:pt idx="1">
                  <c:v>106.68</c:v>
                </c:pt>
                <c:pt idx="2">
                  <c:v>101.42</c:v>
                </c:pt>
                <c:pt idx="3">
                  <c:v>97.66</c:v>
                </c:pt>
                <c:pt idx="4">
                  <c:v>96.43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57-4668-B778-D4C39DBF6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57-4668-B778-D4C39DBF63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13-498D-B1AD-173EF8B34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13-498D-B1AD-173EF8B34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75-4822-BC30-9E6F72E22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75-4822-BC30-9E6F72E220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08-4B23-8F90-9E59E8D89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08-4B23-8F90-9E59E8D89C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BB-415B-B7DA-03B1C3BFF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BB-415B-B7DA-03B1C3BFF0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2909.99</c:v>
                </c:pt>
                <c:pt idx="1">
                  <c:v>2319.9699999999998</c:v>
                </c:pt>
                <c:pt idx="2" formatCode="#,##0.00;&quot;△&quot;#,##0.00">
                  <c:v>0</c:v>
                </c:pt>
                <c:pt idx="3">
                  <c:v>2134.29</c:v>
                </c:pt>
                <c:pt idx="4">
                  <c:v>2087.3000000000002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F5-41EE-832F-6C06268DA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1223.96</c:v>
                </c:pt>
                <c:pt idx="1">
                  <c:v>1269.1500000000001</c:v>
                </c:pt>
                <c:pt idx="2">
                  <c:v>1087.96</c:v>
                </c:pt>
                <c:pt idx="3">
                  <c:v>1209.45</c:v>
                </c:pt>
                <c:pt idx="4">
                  <c:v>1042.6400000000001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F5-41EE-832F-6C06268DAB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79.430000000000007</c:v>
                </c:pt>
                <c:pt idx="1">
                  <c:v>81.819999999999993</c:v>
                </c:pt>
                <c:pt idx="2">
                  <c:v>74.599999999999994</c:v>
                </c:pt>
                <c:pt idx="3">
                  <c:v>75.790000000000006</c:v>
                </c:pt>
                <c:pt idx="4">
                  <c:v>72.63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43-4B02-9E81-36796B1A9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61.54</c:v>
                </c:pt>
                <c:pt idx="1">
                  <c:v>63.97</c:v>
                </c:pt>
                <c:pt idx="2">
                  <c:v>59.67</c:v>
                </c:pt>
                <c:pt idx="3">
                  <c:v>55.93</c:v>
                </c:pt>
                <c:pt idx="4">
                  <c:v>55.76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43-4B02-9E81-36796B1A9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216.84</c:v>
                </c:pt>
                <c:pt idx="1">
                  <c:v>212.05</c:v>
                </c:pt>
                <c:pt idx="2">
                  <c:v>231.98</c:v>
                </c:pt>
                <c:pt idx="3">
                  <c:v>230.88</c:v>
                </c:pt>
                <c:pt idx="4">
                  <c:v>236.96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6D-41DB-A3E0-8CD228880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267.86</c:v>
                </c:pt>
                <c:pt idx="1">
                  <c:v>256.82</c:v>
                </c:pt>
                <c:pt idx="2">
                  <c:v>270.60000000000002</c:v>
                </c:pt>
                <c:pt idx="3">
                  <c:v>289.60000000000002</c:v>
                </c:pt>
                <c:pt idx="4">
                  <c:v>296.14999999999998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6D-41DB-A3E0-8CD2288803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N1" zoomScaleNormal="100" workbookViewId="0">
      <selection activeCell="BL45" sqref="BL45:BZ4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15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15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30" t="str">
        <f>データ!H6</f>
        <v>島根県　西ノ島町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15">
      <c r="A8" s="2"/>
      <c r="B8" s="35" t="str">
        <f>データ!I6</f>
        <v>法非適用</v>
      </c>
      <c r="C8" s="35"/>
      <c r="D8" s="35"/>
      <c r="E8" s="35"/>
      <c r="F8" s="35"/>
      <c r="G8" s="35"/>
      <c r="H8" s="35"/>
      <c r="I8" s="35" t="str">
        <f>データ!J6</f>
        <v>下水道事業</v>
      </c>
      <c r="J8" s="35"/>
      <c r="K8" s="35"/>
      <c r="L8" s="35"/>
      <c r="M8" s="35"/>
      <c r="N8" s="35"/>
      <c r="O8" s="35"/>
      <c r="P8" s="35" t="str">
        <f>データ!K6</f>
        <v>特定環境保全公共下水道</v>
      </c>
      <c r="Q8" s="35"/>
      <c r="R8" s="35"/>
      <c r="S8" s="35"/>
      <c r="T8" s="35"/>
      <c r="U8" s="35"/>
      <c r="V8" s="35"/>
      <c r="W8" s="35" t="str">
        <f>データ!L6</f>
        <v>D3</v>
      </c>
      <c r="X8" s="35"/>
      <c r="Y8" s="35"/>
      <c r="Z8" s="35"/>
      <c r="AA8" s="35"/>
      <c r="AB8" s="35"/>
      <c r="AC8" s="35"/>
      <c r="AD8" s="36" t="str">
        <f>データ!$M$6</f>
        <v>非設置</v>
      </c>
      <c r="AE8" s="36"/>
      <c r="AF8" s="36"/>
      <c r="AG8" s="36"/>
      <c r="AH8" s="36"/>
      <c r="AI8" s="36"/>
      <c r="AJ8" s="36"/>
      <c r="AK8" s="3"/>
      <c r="AL8" s="37">
        <f>データ!S6</f>
        <v>2668</v>
      </c>
      <c r="AM8" s="37"/>
      <c r="AN8" s="37"/>
      <c r="AO8" s="37"/>
      <c r="AP8" s="37"/>
      <c r="AQ8" s="37"/>
      <c r="AR8" s="37"/>
      <c r="AS8" s="37"/>
      <c r="AT8" s="38">
        <f>データ!T6</f>
        <v>55.96</v>
      </c>
      <c r="AU8" s="38"/>
      <c r="AV8" s="38"/>
      <c r="AW8" s="38"/>
      <c r="AX8" s="38"/>
      <c r="AY8" s="38"/>
      <c r="AZ8" s="38"/>
      <c r="BA8" s="38"/>
      <c r="BB8" s="38">
        <f>データ!U6</f>
        <v>47.68</v>
      </c>
      <c r="BC8" s="38"/>
      <c r="BD8" s="38"/>
      <c r="BE8" s="38"/>
      <c r="BF8" s="38"/>
      <c r="BG8" s="38"/>
      <c r="BH8" s="38"/>
      <c r="BI8" s="38"/>
      <c r="BJ8" s="3"/>
      <c r="BK8" s="3"/>
      <c r="BL8" s="39" t="s">
        <v>10</v>
      </c>
      <c r="BM8" s="40"/>
      <c r="BN8" s="41" t="s">
        <v>11</v>
      </c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2"/>
    </row>
    <row r="9" spans="1:78" ht="18.75" customHeight="1" x14ac:dyDescent="0.15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38" t="str">
        <f>データ!N6</f>
        <v>-</v>
      </c>
      <c r="C10" s="38"/>
      <c r="D10" s="38"/>
      <c r="E10" s="38"/>
      <c r="F10" s="38"/>
      <c r="G10" s="38"/>
      <c r="H10" s="38"/>
      <c r="I10" s="38" t="str">
        <f>データ!O6</f>
        <v>該当数値なし</v>
      </c>
      <c r="J10" s="38"/>
      <c r="K10" s="38"/>
      <c r="L10" s="38"/>
      <c r="M10" s="38"/>
      <c r="N10" s="38"/>
      <c r="O10" s="38"/>
      <c r="P10" s="38">
        <f>データ!P6</f>
        <v>23.01</v>
      </c>
      <c r="Q10" s="38"/>
      <c r="R10" s="38"/>
      <c r="S10" s="38"/>
      <c r="T10" s="38"/>
      <c r="U10" s="38"/>
      <c r="V10" s="38"/>
      <c r="W10" s="38">
        <f>データ!Q6</f>
        <v>100</v>
      </c>
      <c r="X10" s="38"/>
      <c r="Y10" s="38"/>
      <c r="Z10" s="38"/>
      <c r="AA10" s="38"/>
      <c r="AB10" s="38"/>
      <c r="AC10" s="38"/>
      <c r="AD10" s="37">
        <f>データ!R6</f>
        <v>3525</v>
      </c>
      <c r="AE10" s="37"/>
      <c r="AF10" s="37"/>
      <c r="AG10" s="37"/>
      <c r="AH10" s="37"/>
      <c r="AI10" s="37"/>
      <c r="AJ10" s="37"/>
      <c r="AK10" s="2"/>
      <c r="AL10" s="37">
        <f>データ!V6</f>
        <v>602</v>
      </c>
      <c r="AM10" s="37"/>
      <c r="AN10" s="37"/>
      <c r="AO10" s="37"/>
      <c r="AP10" s="37"/>
      <c r="AQ10" s="37"/>
      <c r="AR10" s="37"/>
      <c r="AS10" s="37"/>
      <c r="AT10" s="38">
        <f>データ!W6</f>
        <v>0.25</v>
      </c>
      <c r="AU10" s="38"/>
      <c r="AV10" s="38"/>
      <c r="AW10" s="38"/>
      <c r="AX10" s="38"/>
      <c r="AY10" s="38"/>
      <c r="AZ10" s="38"/>
      <c r="BA10" s="38"/>
      <c r="BB10" s="38">
        <f>データ!X6</f>
        <v>2408</v>
      </c>
      <c r="BC10" s="38"/>
      <c r="BD10" s="38"/>
      <c r="BE10" s="38"/>
      <c r="BF10" s="38"/>
      <c r="BG10" s="38"/>
      <c r="BH10" s="38"/>
      <c r="BI10" s="38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15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118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116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15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15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117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15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44</v>
      </c>
      <c r="N86" s="12" t="s">
        <v>44</v>
      </c>
      <c r="O86" s="12" t="str">
        <f>データ!EO6</f>
        <v>【0.15】</v>
      </c>
    </row>
  </sheetData>
  <sheetProtection algorithmName="SHA-512" hashValue="P/QTeJbOdAnPonOs6CWcr9uiYRmrjY8PreGPCrgxb2Y0hAU7HMYbMkNFhib4/0uJ4hpD3Ipri1GoxbHRPyL7KA==" saltValue="Ttx4EzwS/nBIjrXT2+CTIQ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B10:H10"/>
    <mergeCell ref="I10:O10"/>
    <mergeCell ref="P10:V10"/>
    <mergeCell ref="W10:AC10"/>
    <mergeCell ref="AD10:AJ10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I9:O9"/>
    <mergeCell ref="P9:V9"/>
    <mergeCell ref="W9:AC9"/>
    <mergeCell ref="AD9:AJ9"/>
    <mergeCell ref="AL8:AS8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325261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島根県　西ノ島町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D3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23.01</v>
      </c>
      <c r="Q6" s="20">
        <f t="shared" si="3"/>
        <v>100</v>
      </c>
      <c r="R6" s="20">
        <f t="shared" si="3"/>
        <v>3525</v>
      </c>
      <c r="S6" s="20">
        <f t="shared" si="3"/>
        <v>2668</v>
      </c>
      <c r="T6" s="20">
        <f t="shared" si="3"/>
        <v>55.96</v>
      </c>
      <c r="U6" s="20">
        <f t="shared" si="3"/>
        <v>47.68</v>
      </c>
      <c r="V6" s="20">
        <f t="shared" si="3"/>
        <v>602</v>
      </c>
      <c r="W6" s="20">
        <f t="shared" si="3"/>
        <v>0.25</v>
      </c>
      <c r="X6" s="20">
        <f t="shared" si="3"/>
        <v>2408</v>
      </c>
      <c r="Y6" s="21">
        <f>IF(Y7="",NA(),Y7)</f>
        <v>116.04</v>
      </c>
      <c r="Z6" s="21">
        <f t="shared" ref="Z6:AH6" si="4">IF(Z7="",NA(),Z7)</f>
        <v>106.68</v>
      </c>
      <c r="AA6" s="21">
        <f t="shared" si="4"/>
        <v>101.42</v>
      </c>
      <c r="AB6" s="21">
        <f t="shared" si="4"/>
        <v>97.66</v>
      </c>
      <c r="AC6" s="21">
        <f t="shared" si="4"/>
        <v>96.43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2909.99</v>
      </c>
      <c r="BG6" s="21">
        <f t="shared" ref="BG6:BO6" si="7">IF(BG7="",NA(),BG7)</f>
        <v>2319.9699999999998</v>
      </c>
      <c r="BH6" s="20">
        <f t="shared" si="7"/>
        <v>0</v>
      </c>
      <c r="BI6" s="21">
        <f t="shared" si="7"/>
        <v>2134.29</v>
      </c>
      <c r="BJ6" s="21">
        <f t="shared" si="7"/>
        <v>2087.3000000000002</v>
      </c>
      <c r="BK6" s="21">
        <f t="shared" si="7"/>
        <v>1223.96</v>
      </c>
      <c r="BL6" s="21">
        <f t="shared" si="7"/>
        <v>1269.1500000000001</v>
      </c>
      <c r="BM6" s="21">
        <f t="shared" si="7"/>
        <v>1087.96</v>
      </c>
      <c r="BN6" s="21">
        <f t="shared" si="7"/>
        <v>1209.45</v>
      </c>
      <c r="BO6" s="21">
        <f t="shared" si="7"/>
        <v>1042.6400000000001</v>
      </c>
      <c r="BP6" s="20" t="str">
        <f>IF(BP7="","",IF(BP7="-","【-】","【"&amp;SUBSTITUTE(TEXT(BP7,"#,##0.00"),"-","△")&amp;"】"))</f>
        <v>【1,201.79】</v>
      </c>
      <c r="BQ6" s="21">
        <f>IF(BQ7="",NA(),BQ7)</f>
        <v>79.430000000000007</v>
      </c>
      <c r="BR6" s="21">
        <f t="shared" ref="BR6:BZ6" si="8">IF(BR7="",NA(),BR7)</f>
        <v>81.819999999999993</v>
      </c>
      <c r="BS6" s="21">
        <f t="shared" si="8"/>
        <v>74.599999999999994</v>
      </c>
      <c r="BT6" s="21">
        <f t="shared" si="8"/>
        <v>75.790000000000006</v>
      </c>
      <c r="BU6" s="21">
        <f t="shared" si="8"/>
        <v>72.63</v>
      </c>
      <c r="BV6" s="21">
        <f t="shared" si="8"/>
        <v>61.54</v>
      </c>
      <c r="BW6" s="21">
        <f t="shared" si="8"/>
        <v>63.97</v>
      </c>
      <c r="BX6" s="21">
        <f t="shared" si="8"/>
        <v>59.67</v>
      </c>
      <c r="BY6" s="21">
        <f t="shared" si="8"/>
        <v>55.93</v>
      </c>
      <c r="BZ6" s="21">
        <f t="shared" si="8"/>
        <v>55.76</v>
      </c>
      <c r="CA6" s="20" t="str">
        <f>IF(CA7="","",IF(CA7="-","【-】","【"&amp;SUBSTITUTE(TEXT(CA7,"#,##0.00"),"-","△")&amp;"】"))</f>
        <v>【75.31】</v>
      </c>
      <c r="CB6" s="21">
        <f>IF(CB7="",NA(),CB7)</f>
        <v>216.84</v>
      </c>
      <c r="CC6" s="21">
        <f t="shared" ref="CC6:CK6" si="9">IF(CC7="",NA(),CC7)</f>
        <v>212.05</v>
      </c>
      <c r="CD6" s="21">
        <f t="shared" si="9"/>
        <v>231.98</v>
      </c>
      <c r="CE6" s="21">
        <f t="shared" si="9"/>
        <v>230.88</v>
      </c>
      <c r="CF6" s="21">
        <f t="shared" si="9"/>
        <v>236.96</v>
      </c>
      <c r="CG6" s="21">
        <f t="shared" si="9"/>
        <v>267.86</v>
      </c>
      <c r="CH6" s="21">
        <f t="shared" si="9"/>
        <v>256.82</v>
      </c>
      <c r="CI6" s="21">
        <f t="shared" si="9"/>
        <v>270.60000000000002</v>
      </c>
      <c r="CJ6" s="21">
        <f t="shared" si="9"/>
        <v>289.60000000000002</v>
      </c>
      <c r="CK6" s="21">
        <f t="shared" si="9"/>
        <v>296.14999999999998</v>
      </c>
      <c r="CL6" s="20" t="str">
        <f>IF(CL7="","",IF(CL7="-","【-】","【"&amp;SUBSTITUTE(TEXT(CL7,"#,##0.00"),"-","△")&amp;"】"))</f>
        <v>【216.39】</v>
      </c>
      <c r="CM6" s="21">
        <f>IF(CM7="",NA(),CM7)</f>
        <v>38.15</v>
      </c>
      <c r="CN6" s="21">
        <f t="shared" ref="CN6:CV6" si="10">IF(CN7="",NA(),CN7)</f>
        <v>42.59</v>
      </c>
      <c r="CO6" s="21">
        <f t="shared" si="10"/>
        <v>44.07</v>
      </c>
      <c r="CP6" s="21">
        <f t="shared" si="10"/>
        <v>53.33</v>
      </c>
      <c r="CQ6" s="21">
        <f t="shared" si="10"/>
        <v>50.37</v>
      </c>
      <c r="CR6" s="21">
        <f t="shared" si="10"/>
        <v>37.08</v>
      </c>
      <c r="CS6" s="21">
        <f t="shared" si="10"/>
        <v>37.46</v>
      </c>
      <c r="CT6" s="21">
        <f t="shared" si="10"/>
        <v>37.65</v>
      </c>
      <c r="CU6" s="21">
        <f t="shared" si="10"/>
        <v>36.71</v>
      </c>
      <c r="CV6" s="21">
        <f t="shared" si="10"/>
        <v>33.799999999999997</v>
      </c>
      <c r="CW6" s="20" t="str">
        <f>IF(CW7="","",IF(CW7="-","【-】","【"&amp;SUBSTITUTE(TEXT(CW7,"#,##0.00"),"-","△")&amp;"】"))</f>
        <v>【42.57】</v>
      </c>
      <c r="CX6" s="21">
        <f>IF(CX7="",NA(),CX7)</f>
        <v>62.54</v>
      </c>
      <c r="CY6" s="21">
        <f t="shared" ref="CY6:DG6" si="11">IF(CY7="",NA(),CY7)</f>
        <v>66.349999999999994</v>
      </c>
      <c r="CZ6" s="21">
        <f t="shared" si="11"/>
        <v>68.08</v>
      </c>
      <c r="DA6" s="21">
        <f t="shared" si="11"/>
        <v>68.55</v>
      </c>
      <c r="DB6" s="21">
        <f t="shared" si="11"/>
        <v>71.59</v>
      </c>
      <c r="DC6" s="21">
        <f t="shared" si="11"/>
        <v>67.22</v>
      </c>
      <c r="DD6" s="21">
        <f t="shared" si="11"/>
        <v>67.459999999999994</v>
      </c>
      <c r="DE6" s="21">
        <f t="shared" si="11"/>
        <v>67.37</v>
      </c>
      <c r="DF6" s="21">
        <f t="shared" si="11"/>
        <v>70.05</v>
      </c>
      <c r="DG6" s="21">
        <f t="shared" si="11"/>
        <v>67.09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0.09</v>
      </c>
      <c r="EL6" s="21">
        <f t="shared" si="14"/>
        <v>0.06</v>
      </c>
      <c r="EM6" s="21">
        <f t="shared" si="14"/>
        <v>0.02</v>
      </c>
      <c r="EN6" s="20">
        <f t="shared" si="14"/>
        <v>0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15">
      <c r="A7" s="14"/>
      <c r="B7" s="23">
        <v>2021</v>
      </c>
      <c r="C7" s="23">
        <v>325261</v>
      </c>
      <c r="D7" s="23">
        <v>47</v>
      </c>
      <c r="E7" s="23">
        <v>17</v>
      </c>
      <c r="F7" s="23">
        <v>4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23.01</v>
      </c>
      <c r="Q7" s="24">
        <v>100</v>
      </c>
      <c r="R7" s="24">
        <v>3525</v>
      </c>
      <c r="S7" s="24">
        <v>2668</v>
      </c>
      <c r="T7" s="24">
        <v>55.96</v>
      </c>
      <c r="U7" s="24">
        <v>47.68</v>
      </c>
      <c r="V7" s="24">
        <v>602</v>
      </c>
      <c r="W7" s="24">
        <v>0.25</v>
      </c>
      <c r="X7" s="24">
        <v>2408</v>
      </c>
      <c r="Y7" s="24">
        <v>116.04</v>
      </c>
      <c r="Z7" s="24">
        <v>106.68</v>
      </c>
      <c r="AA7" s="24">
        <v>101.42</v>
      </c>
      <c r="AB7" s="24">
        <v>97.66</v>
      </c>
      <c r="AC7" s="24">
        <v>96.43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2909.99</v>
      </c>
      <c r="BG7" s="24">
        <v>2319.9699999999998</v>
      </c>
      <c r="BH7" s="24">
        <v>0</v>
      </c>
      <c r="BI7" s="24">
        <v>2134.29</v>
      </c>
      <c r="BJ7" s="24">
        <v>2087.3000000000002</v>
      </c>
      <c r="BK7" s="24">
        <v>1223.96</v>
      </c>
      <c r="BL7" s="24">
        <v>1269.1500000000001</v>
      </c>
      <c r="BM7" s="24">
        <v>1087.96</v>
      </c>
      <c r="BN7" s="24">
        <v>1209.45</v>
      </c>
      <c r="BO7" s="24">
        <v>1042.6400000000001</v>
      </c>
      <c r="BP7" s="24">
        <v>1201.79</v>
      </c>
      <c r="BQ7" s="24">
        <v>79.430000000000007</v>
      </c>
      <c r="BR7" s="24">
        <v>81.819999999999993</v>
      </c>
      <c r="BS7" s="24">
        <v>74.599999999999994</v>
      </c>
      <c r="BT7" s="24">
        <v>75.790000000000006</v>
      </c>
      <c r="BU7" s="24">
        <v>72.63</v>
      </c>
      <c r="BV7" s="24">
        <v>61.54</v>
      </c>
      <c r="BW7" s="24">
        <v>63.97</v>
      </c>
      <c r="BX7" s="24">
        <v>59.67</v>
      </c>
      <c r="BY7" s="24">
        <v>55.93</v>
      </c>
      <c r="BZ7" s="24">
        <v>55.76</v>
      </c>
      <c r="CA7" s="24">
        <v>75.31</v>
      </c>
      <c r="CB7" s="24">
        <v>216.84</v>
      </c>
      <c r="CC7" s="24">
        <v>212.05</v>
      </c>
      <c r="CD7" s="24">
        <v>231.98</v>
      </c>
      <c r="CE7" s="24">
        <v>230.88</v>
      </c>
      <c r="CF7" s="24">
        <v>236.96</v>
      </c>
      <c r="CG7" s="24">
        <v>267.86</v>
      </c>
      <c r="CH7" s="24">
        <v>256.82</v>
      </c>
      <c r="CI7" s="24">
        <v>270.60000000000002</v>
      </c>
      <c r="CJ7" s="24">
        <v>289.60000000000002</v>
      </c>
      <c r="CK7" s="24">
        <v>296.14999999999998</v>
      </c>
      <c r="CL7" s="24">
        <v>216.39</v>
      </c>
      <c r="CM7" s="24">
        <v>38.15</v>
      </c>
      <c r="CN7" s="24">
        <v>42.59</v>
      </c>
      <c r="CO7" s="24">
        <v>44.07</v>
      </c>
      <c r="CP7" s="24">
        <v>53.33</v>
      </c>
      <c r="CQ7" s="24">
        <v>50.37</v>
      </c>
      <c r="CR7" s="24">
        <v>37.08</v>
      </c>
      <c r="CS7" s="24">
        <v>37.46</v>
      </c>
      <c r="CT7" s="24">
        <v>37.65</v>
      </c>
      <c r="CU7" s="24">
        <v>36.71</v>
      </c>
      <c r="CV7" s="24">
        <v>33.799999999999997</v>
      </c>
      <c r="CW7" s="24">
        <v>42.57</v>
      </c>
      <c r="CX7" s="24">
        <v>62.54</v>
      </c>
      <c r="CY7" s="24">
        <v>66.349999999999994</v>
      </c>
      <c r="CZ7" s="24">
        <v>68.08</v>
      </c>
      <c r="DA7" s="24">
        <v>68.55</v>
      </c>
      <c r="DB7" s="24">
        <v>71.59</v>
      </c>
      <c r="DC7" s="24">
        <v>67.22</v>
      </c>
      <c r="DD7" s="24">
        <v>67.459999999999994</v>
      </c>
      <c r="DE7" s="24">
        <v>67.37</v>
      </c>
      <c r="DF7" s="24">
        <v>70.05</v>
      </c>
      <c r="DG7" s="24">
        <v>67.09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0.09</v>
      </c>
      <c r="EL7" s="24">
        <v>0.06</v>
      </c>
      <c r="EM7" s="24">
        <v>0.02</v>
      </c>
      <c r="EN7" s="24">
        <v>0</v>
      </c>
      <c r="EO7" s="24">
        <v>0.15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2022-12-01T01:52:26Z</dcterms:created>
  <dcterms:modified xsi:type="dcterms:W3CDTF">2023-02-08T04:36:41Z</dcterms:modified>
  <cp:category/>
</cp:coreProperties>
</file>