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\\Bas104\データ等保存先\220総務課\14 財政\12 公営事業_※年度別フォルダ管理\R4\04 経営分析\07 下水道\提出\"/>
    </mc:Choice>
  </mc:AlternateContent>
  <xr:revisionPtr revIDLastSave="0" documentId="13_ncr:1_{980CBA47-BD0E-4A6B-849F-F8519EBAA5F9}" xr6:coauthVersionLast="36" xr6:coauthVersionMax="36" xr10:uidLastSave="{00000000-0000-0000-0000-000000000000}"/>
  <workbookProtection workbookAlgorithmName="SHA-512" workbookHashValue="HY8aYdrhEB/naM+ObXh7cneC+DMAdbYey+oHcHxhzle/VNEaVFtg1LEz4WsB9gK0pzjp3Apb9wrft54UwJaqow==" workbookSaltValue="5lcgsfo+H5/wYuLjyEZF0Q==" workbookSpinCount="100000" lockStructure="1"/>
  <bookViews>
    <workbookView xWindow="0" yWindow="0" windowWidth="15360" windowHeight="7635" xr2:uid="{00000000-000D-0000-FFFF-FFFF00000000}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L86" i="4" s="1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Q6" i="5"/>
  <c r="W10" i="4" s="1"/>
  <c r="P6" i="5"/>
  <c r="P10" i="4" s="1"/>
  <c r="O6" i="5"/>
  <c r="I10" i="4" s="1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E86" i="4"/>
  <c r="AT10" i="4"/>
  <c r="AL10" i="4"/>
  <c r="AD10" i="4"/>
  <c r="B10" i="4"/>
  <c r="AL8" i="4"/>
  <c r="P8" i="4"/>
  <c r="I8" i="4"/>
</calcChain>
</file>

<file path=xl/sharedStrings.xml><?xml version="1.0" encoding="utf-8"?>
<sst xmlns="http://schemas.openxmlformats.org/spreadsheetml/2006/main" count="236" uniqueCount="119">
  <si>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</si>
  <si>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</si>
  <si>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</si>
  <si>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</si>
  <si>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</si>
  <si>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</si>
  <si>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</si>
  <si>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</si>
  <si>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</si>
  <si>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</si>
  <si>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</si>
  <si>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</si>
  <si>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</si>
  <si>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</si>
  <si>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</si>
  <si>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</si>
  <si>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</si>
  <si>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</si>
  <si>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</si>
  <si>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</si>
  <si>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</si>
  <si>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</si>
  <si>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</si>
  <si>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</si>
  <si>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</si>
  <si>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</si>
  <si>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</si>
  <si>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</si>
  <si>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</si>
  <si>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</si>
  <si>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</si>
  <si>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</si>
  <si>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</si>
  <si>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</si>
  <si>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</si>
  <si>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</si>
  <si>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</si>
  <si>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</si>
  <si>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</si>
  <si>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</si>
  <si>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</si>
  <si>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</si>
  <si>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</si>
  <si>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</si>
  <si>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</si>
  <si>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</si>
  <si>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</si>
  <si>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</si>
  <si>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</si>
  <si>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</si>
  <si>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</si>
  <si>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</si>
  <si>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</si>
  <si>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</si>
  <si>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</si>
  <si>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</si>
  <si>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</si>
  <si>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</si>
  <si>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</si>
  <si>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</si>
  <si>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</si>
  <si>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</si>
  <si>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</si>
  <si>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</si>
  <si>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</si>
  <si>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</si>
  <si>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</si>
  <si>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</si>
  <si>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</si>
  <si>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</si>
  <si>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</si>
  <si>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</si>
  <si>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</si>
  <si>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</si>
  <si>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</si>
  <si>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</si>
  <si>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</si>
  <si>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</si>
  <si>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</si>
  <si>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</si>
  <si>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</si>
  <si>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</si>
  <si>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</si>
  <si>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</si>
  <si>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</si>
  <si>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</si>
  <si>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</si>
  <si>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</si>
  <si>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</si>
  <si>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</si>
  <si>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</si>
  <si>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</si>
  <si>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</si>
  <si>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</si>
  <si>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</si>
  <si>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</si>
  <si>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</si>
  <si>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</si>
  <si>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島根県　吉賀町</t>
  </si>
  <si>
    <t>法非適用</t>
  </si>
  <si>
    <t>下水道事業</t>
  </si>
  <si>
    <t>特定環境保全公共下水道</t>
  </si>
  <si>
    <t>D2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</si>
  <si>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</si>
  <si>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</si>
  <si>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</si>
  <si>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</si>
  <si>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</si>
  <si>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</si>
  <si>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</si>
  <si>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</si>
  <si>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</si>
  <si>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</si>
  <si>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</si>
  <si>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</si>
  <si>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</si>
  <si>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①令和４年度から法適用移行したため、令和３年度は打ち切り決算をしている。そのため、費用や他会計繰入金が前年に比べ下がっている。以上のことにより、収益的収支比率は下がっている。
④打ち切り決算により、他会計繰入金が減少したため、企業債残高対事業規模比率は昨年度に比べ上昇した。
⑤打ち切り決算により、費用が減少し、その分繰入金（基準内繰入金）が減少したことにより、汚水処理費が上昇した。そのため、経費回収率は減少している。しかし、下水道使用料は前年に比べ上昇している。
令和３年度は令和２年度に比べ汚水処理費が増加し、年間有収水量が減少している。そのため、⑥汚水処理減価は前年に比べ上昇している。コスト削減を実施し、汚水処理費を抑えた経営が必要である。
⑦施設利用率については、類似団体に比べ高い水準であるが、人口が減少していくため、事業規模を再検討して行く必要がある。
⑧水洗化率については年々上昇しているが、いずれも類似団体に比べると低い水準である。下水道への接続促進を今後とも一層推進していく。
当町では下水道が供用開始してから１９年経過している。⑨管渠の改築については、対策の必要はまだないと思われる。</t>
    <rPh sb="1" eb="3">
      <t>レイワ</t>
    </rPh>
    <rPh sb="4" eb="6">
      <t>ネンド</t>
    </rPh>
    <rPh sb="8" eb="11">
      <t>ホウテキヨウ</t>
    </rPh>
    <rPh sb="11" eb="13">
      <t>イコウ</t>
    </rPh>
    <rPh sb="18" eb="20">
      <t>レイワ</t>
    </rPh>
    <rPh sb="21" eb="23">
      <t>ネンド</t>
    </rPh>
    <rPh sb="24" eb="25">
      <t>ウ</t>
    </rPh>
    <rPh sb="26" eb="27">
      <t>キ</t>
    </rPh>
    <rPh sb="28" eb="30">
      <t>ケッサン</t>
    </rPh>
    <rPh sb="41" eb="43">
      <t>ヒヨウ</t>
    </rPh>
    <rPh sb="44" eb="45">
      <t>タ</t>
    </rPh>
    <rPh sb="45" eb="47">
      <t>カイケイ</t>
    </rPh>
    <rPh sb="47" eb="49">
      <t>クリイレ</t>
    </rPh>
    <rPh sb="49" eb="50">
      <t>キン</t>
    </rPh>
    <rPh sb="51" eb="53">
      <t>ゼンネン</t>
    </rPh>
    <rPh sb="54" eb="55">
      <t>クラ</t>
    </rPh>
    <rPh sb="56" eb="57">
      <t>サ</t>
    </rPh>
    <rPh sb="63" eb="65">
      <t>イジョウ</t>
    </rPh>
    <rPh sb="72" eb="74">
      <t>シュウエキ</t>
    </rPh>
    <rPh sb="74" eb="75">
      <t>テキ</t>
    </rPh>
    <rPh sb="75" eb="77">
      <t>シュウシ</t>
    </rPh>
    <rPh sb="77" eb="79">
      <t>ヒリツ</t>
    </rPh>
    <rPh sb="80" eb="81">
      <t>サ</t>
    </rPh>
    <rPh sb="89" eb="90">
      <t>ウ</t>
    </rPh>
    <rPh sb="91" eb="92">
      <t>キ</t>
    </rPh>
    <rPh sb="93" eb="95">
      <t>ケッサン</t>
    </rPh>
    <rPh sb="99" eb="102">
      <t>タカイケイ</t>
    </rPh>
    <rPh sb="102" eb="105">
      <t>クリイレキン</t>
    </rPh>
    <rPh sb="106" eb="108">
      <t>ゲンショウ</t>
    </rPh>
    <rPh sb="113" eb="116">
      <t>キギョウサイ</t>
    </rPh>
    <rPh sb="116" eb="118">
      <t>ザンダカ</t>
    </rPh>
    <rPh sb="118" eb="119">
      <t>タイ</t>
    </rPh>
    <rPh sb="119" eb="121">
      <t>ジギョウ</t>
    </rPh>
    <rPh sb="121" eb="123">
      <t>キボ</t>
    </rPh>
    <rPh sb="123" eb="125">
      <t>ヒリツ</t>
    </rPh>
    <rPh sb="126" eb="129">
      <t>サクネンド</t>
    </rPh>
    <rPh sb="130" eb="131">
      <t>クラ</t>
    </rPh>
    <rPh sb="132" eb="134">
      <t>ジョウショウ</t>
    </rPh>
    <rPh sb="139" eb="140">
      <t>ウ</t>
    </rPh>
    <rPh sb="141" eb="142">
      <t>キ</t>
    </rPh>
    <rPh sb="143" eb="145">
      <t>ケッサン</t>
    </rPh>
    <rPh sb="149" eb="151">
      <t>ヒヨウ</t>
    </rPh>
    <rPh sb="152" eb="154">
      <t>ゲンショウ</t>
    </rPh>
    <rPh sb="158" eb="159">
      <t>ブン</t>
    </rPh>
    <rPh sb="159" eb="162">
      <t>クリイレキン</t>
    </rPh>
    <rPh sb="163" eb="166">
      <t>キジュンナイ</t>
    </rPh>
    <rPh sb="166" eb="169">
      <t>クリイレキン</t>
    </rPh>
    <rPh sb="171" eb="173">
      <t>ゲンショウ</t>
    </rPh>
    <rPh sb="181" eb="183">
      <t>オスイ</t>
    </rPh>
    <rPh sb="183" eb="186">
      <t>ショリヒ</t>
    </rPh>
    <rPh sb="187" eb="189">
      <t>ジョウショウ</t>
    </rPh>
    <rPh sb="197" eb="199">
      <t>ケイヒ</t>
    </rPh>
    <rPh sb="199" eb="202">
      <t>カイシュウリツ</t>
    </rPh>
    <rPh sb="203" eb="205">
      <t>ゲンショウ</t>
    </rPh>
    <rPh sb="214" eb="217">
      <t>ゲスイドウ</t>
    </rPh>
    <rPh sb="217" eb="220">
      <t>シヨウリョウ</t>
    </rPh>
    <rPh sb="221" eb="223">
      <t>ゼンネン</t>
    </rPh>
    <rPh sb="224" eb="225">
      <t>クラ</t>
    </rPh>
    <rPh sb="226" eb="228">
      <t>ジョウショウ</t>
    </rPh>
    <rPh sb="234" eb="236">
      <t>レイワ</t>
    </rPh>
    <rPh sb="237" eb="239">
      <t>ネンド</t>
    </rPh>
    <rPh sb="240" eb="242">
      <t>レイワ</t>
    </rPh>
    <rPh sb="243" eb="245">
      <t>ネンド</t>
    </rPh>
    <rPh sb="246" eb="247">
      <t>クラ</t>
    </rPh>
    <rPh sb="248" eb="250">
      <t>オスイ</t>
    </rPh>
    <rPh sb="250" eb="253">
      <t>ショリヒ</t>
    </rPh>
    <rPh sb="254" eb="256">
      <t>ゾウカ</t>
    </rPh>
    <rPh sb="258" eb="260">
      <t>ネンカン</t>
    </rPh>
    <rPh sb="260" eb="262">
      <t>ユウシュウ</t>
    </rPh>
    <rPh sb="262" eb="264">
      <t>スイリョウ</t>
    </rPh>
    <rPh sb="265" eb="267">
      <t>ゲンショウ</t>
    </rPh>
    <rPh sb="278" eb="280">
      <t>オスイ</t>
    </rPh>
    <rPh sb="280" eb="282">
      <t>ショリ</t>
    </rPh>
    <rPh sb="282" eb="284">
      <t>ゲンカ</t>
    </rPh>
    <rPh sb="285" eb="287">
      <t>ゼンネン</t>
    </rPh>
    <rPh sb="288" eb="289">
      <t>クラ</t>
    </rPh>
    <rPh sb="290" eb="292">
      <t>ジョウショウ</t>
    </rPh>
    <rPh sb="300" eb="302">
      <t>サクゲン</t>
    </rPh>
    <rPh sb="303" eb="305">
      <t>ジッシ</t>
    </rPh>
    <rPh sb="307" eb="309">
      <t>オスイ</t>
    </rPh>
    <rPh sb="309" eb="312">
      <t>ショリヒ</t>
    </rPh>
    <rPh sb="313" eb="314">
      <t>オサ</t>
    </rPh>
    <rPh sb="316" eb="318">
      <t>ケイエイ</t>
    </rPh>
    <rPh sb="319" eb="321">
      <t>ヒツヨウ</t>
    </rPh>
    <rPh sb="327" eb="329">
      <t>シセツ</t>
    </rPh>
    <rPh sb="329" eb="332">
      <t>リヨウリツ</t>
    </rPh>
    <rPh sb="338" eb="340">
      <t>ルイジ</t>
    </rPh>
    <rPh sb="340" eb="342">
      <t>ダンタイ</t>
    </rPh>
    <rPh sb="343" eb="344">
      <t>クラ</t>
    </rPh>
    <rPh sb="345" eb="346">
      <t>タカ</t>
    </rPh>
    <rPh sb="347" eb="349">
      <t>スイジュン</t>
    </rPh>
    <rPh sb="354" eb="356">
      <t>ジンコウ</t>
    </rPh>
    <rPh sb="357" eb="359">
      <t>ゲンショウ</t>
    </rPh>
    <rPh sb="366" eb="368">
      <t>ジギョウ</t>
    </rPh>
    <rPh sb="368" eb="370">
      <t>キボ</t>
    </rPh>
    <rPh sb="371" eb="374">
      <t>サイケントウ</t>
    </rPh>
    <rPh sb="376" eb="377">
      <t>イ</t>
    </rPh>
    <rPh sb="378" eb="380">
      <t>ヒツヨウ</t>
    </rPh>
    <rPh sb="386" eb="389">
      <t>スイセンカ</t>
    </rPh>
    <rPh sb="389" eb="390">
      <t>リツ</t>
    </rPh>
    <rPh sb="395" eb="397">
      <t>ネンネン</t>
    </rPh>
    <rPh sb="397" eb="399">
      <t>ジョウショウ</t>
    </rPh>
    <rPh sb="409" eb="411">
      <t>ルイジ</t>
    </rPh>
    <rPh sb="411" eb="413">
      <t>ダンタイ</t>
    </rPh>
    <rPh sb="414" eb="415">
      <t>クラ</t>
    </rPh>
    <rPh sb="418" eb="419">
      <t>ヒク</t>
    </rPh>
    <rPh sb="420" eb="422">
      <t>スイジュン</t>
    </rPh>
    <rPh sb="426" eb="429">
      <t>ゲスイドウ</t>
    </rPh>
    <rPh sb="431" eb="433">
      <t>セツゾク</t>
    </rPh>
    <rPh sb="433" eb="435">
      <t>ソクシン</t>
    </rPh>
    <rPh sb="436" eb="438">
      <t>コンゴ</t>
    </rPh>
    <rPh sb="440" eb="442">
      <t>イッソウ</t>
    </rPh>
    <rPh sb="442" eb="444">
      <t>スイシン</t>
    </rPh>
    <rPh sb="450" eb="452">
      <t>トウチョウ</t>
    </rPh>
    <rPh sb="454" eb="457">
      <t>ゲスイドウ</t>
    </rPh>
    <rPh sb="458" eb="460">
      <t>キョウヨウ</t>
    </rPh>
    <rPh sb="460" eb="462">
      <t>カイシ</t>
    </rPh>
    <rPh sb="468" eb="469">
      <t>ネン</t>
    </rPh>
    <rPh sb="469" eb="471">
      <t>ケイカ</t>
    </rPh>
    <rPh sb="477" eb="479">
      <t>カンキョ</t>
    </rPh>
    <rPh sb="480" eb="482">
      <t>カイチク</t>
    </rPh>
    <rPh sb="488" eb="490">
      <t>タイサク</t>
    </rPh>
    <rPh sb="491" eb="493">
      <t>ヒツヨウ</t>
    </rPh>
    <rPh sb="499" eb="500">
      <t>オモ</t>
    </rPh>
    <phoneticPr fontId="4"/>
  </si>
  <si>
    <t xml:space="preserve">　下水処理場や中継ポンプ所において、目立った老朽化は見られない。
しかし、水中ポンプやインバータ等の軽微な故障は発生している。
　今後は、耐用年数が経過する電気設備等を改築・改修していく必要がある。
改築については、ストックマネジメント計画を策定し、計画的に修繕を行っていく。
</t>
    <rPh sb="1" eb="3">
      <t>ゲスイ</t>
    </rPh>
    <rPh sb="3" eb="6">
      <t>ショリジョウ</t>
    </rPh>
    <rPh sb="7" eb="9">
      <t>チュウケイ</t>
    </rPh>
    <rPh sb="12" eb="13">
      <t>ショ</t>
    </rPh>
    <rPh sb="18" eb="20">
      <t>メダ</t>
    </rPh>
    <rPh sb="22" eb="24">
      <t>ロウキュウ</t>
    </rPh>
    <rPh sb="24" eb="25">
      <t>カ</t>
    </rPh>
    <rPh sb="26" eb="27">
      <t>ミ</t>
    </rPh>
    <rPh sb="37" eb="39">
      <t>スイチュウ</t>
    </rPh>
    <rPh sb="48" eb="49">
      <t>ナド</t>
    </rPh>
    <rPh sb="50" eb="52">
      <t>ケイビ</t>
    </rPh>
    <rPh sb="53" eb="55">
      <t>コショウ</t>
    </rPh>
    <rPh sb="56" eb="58">
      <t>ハッセイ</t>
    </rPh>
    <rPh sb="65" eb="67">
      <t>コンゴ</t>
    </rPh>
    <rPh sb="69" eb="71">
      <t>タイヨウ</t>
    </rPh>
    <rPh sb="71" eb="73">
      <t>ネンスウ</t>
    </rPh>
    <rPh sb="78" eb="80">
      <t>デンキ</t>
    </rPh>
    <rPh sb="80" eb="82">
      <t>セツビ</t>
    </rPh>
    <rPh sb="82" eb="83">
      <t>ナド</t>
    </rPh>
    <rPh sb="84" eb="86">
      <t>カイチク</t>
    </rPh>
    <rPh sb="87" eb="89">
      <t>カイシュウ</t>
    </rPh>
    <rPh sb="93" eb="95">
      <t>ヒツヨウ</t>
    </rPh>
    <rPh sb="100" eb="102">
      <t>カイチク</t>
    </rPh>
    <rPh sb="118" eb="120">
      <t>ケイカク</t>
    </rPh>
    <rPh sb="121" eb="123">
      <t>サクテイ</t>
    </rPh>
    <rPh sb="125" eb="128">
      <t>ケイカクテキ</t>
    </rPh>
    <rPh sb="129" eb="131">
      <t>シュウゼン</t>
    </rPh>
    <rPh sb="132" eb="133">
      <t>オコナ</t>
    </rPh>
    <phoneticPr fontId="4"/>
  </si>
  <si>
    <t xml:space="preserve">　当町では年々、人口が減少している。そのため、下水道使用料も今後、減少すると思われる。人口減少に伴い、事業規模を縮小するなどの検討をしていく必要がある。
　改築や改修については、耐用年数が近い処理場の電気設備から実施していく予定である。
将来、管渠や施設の更新があり、多大なコストが見込まれる。経営についてはコスト削減を今以上に実施していく。
</t>
    <rPh sb="1" eb="3">
      <t>トウチョウ</t>
    </rPh>
    <rPh sb="5" eb="7">
      <t>ネンネン</t>
    </rPh>
    <rPh sb="8" eb="10">
      <t>ジンコウ</t>
    </rPh>
    <rPh sb="11" eb="13">
      <t>ゲンショウ</t>
    </rPh>
    <rPh sb="23" eb="26">
      <t>ゲスイドウ</t>
    </rPh>
    <rPh sb="26" eb="29">
      <t>シヨウリョウ</t>
    </rPh>
    <rPh sb="30" eb="32">
      <t>コンゴ</t>
    </rPh>
    <rPh sb="33" eb="35">
      <t>ゲンショウ</t>
    </rPh>
    <rPh sb="38" eb="39">
      <t>オモ</t>
    </rPh>
    <rPh sb="43" eb="45">
      <t>ジンコウ</t>
    </rPh>
    <rPh sb="45" eb="47">
      <t>ゲンショウ</t>
    </rPh>
    <rPh sb="48" eb="49">
      <t>トモナ</t>
    </rPh>
    <rPh sb="51" eb="53">
      <t>ジギョウ</t>
    </rPh>
    <rPh sb="53" eb="55">
      <t>キボ</t>
    </rPh>
    <rPh sb="56" eb="58">
      <t>シュクショウ</t>
    </rPh>
    <rPh sb="63" eb="65">
      <t>ケントウ</t>
    </rPh>
    <rPh sb="70" eb="72">
      <t>ヒツヨウ</t>
    </rPh>
    <rPh sb="78" eb="80">
      <t>カイチク</t>
    </rPh>
    <rPh sb="81" eb="83">
      <t>カイシュウ</t>
    </rPh>
    <rPh sb="89" eb="91">
      <t>タイヨウ</t>
    </rPh>
    <rPh sb="91" eb="93">
      <t>ネンスウ</t>
    </rPh>
    <rPh sb="94" eb="95">
      <t>チカ</t>
    </rPh>
    <rPh sb="100" eb="102">
      <t>デンキ</t>
    </rPh>
    <rPh sb="102" eb="104">
      <t>セツビ</t>
    </rPh>
    <rPh sb="106" eb="108">
      <t>ジッシ</t>
    </rPh>
    <rPh sb="112" eb="114">
      <t>ヨテイ</t>
    </rPh>
    <rPh sb="119" eb="121">
      <t>ショウライ</t>
    </rPh>
    <rPh sb="122" eb="124">
      <t>カンキョ</t>
    </rPh>
    <rPh sb="125" eb="127">
      <t>シセツ</t>
    </rPh>
    <rPh sb="128" eb="130">
      <t>コウシン</t>
    </rPh>
    <rPh sb="134" eb="136">
      <t>タダイ</t>
    </rPh>
    <rPh sb="141" eb="143">
      <t>ミコ</t>
    </rPh>
    <rPh sb="147" eb="149">
      <t>ケイエイ</t>
    </rPh>
    <rPh sb="157" eb="159">
      <t>サクゲン</t>
    </rPh>
    <rPh sb="160" eb="163">
      <t>イマイジョウ</t>
    </rPh>
    <rPh sb="164" eb="166">
      <t>ジッシ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</si>
</sst>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08-4DC6-8C17-80BFB89E1A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0.13</c:v>
                </c:pt>
                <c:pt idx="1">
                  <c:v>0.13</c:v>
                </c:pt>
                <c:pt idx="2">
                  <c:v>0.36</c:v>
                </c:pt>
                <c:pt idx="3">
                  <c:v>0.39</c:v>
                </c:pt>
                <c:pt idx="4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08-4DC6-8C17-80BFB89E1A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49.44</c:v>
                </c:pt>
                <c:pt idx="1">
                  <c:v>50.38</c:v>
                </c:pt>
                <c:pt idx="2">
                  <c:v>51.75</c:v>
                </c:pt>
                <c:pt idx="3">
                  <c:v>52</c:v>
                </c:pt>
                <c:pt idx="4">
                  <c:v>50.25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94-433F-AE1C-14B944AE5B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37.08</c:v>
                </c:pt>
                <c:pt idx="1">
                  <c:v>42.56</c:v>
                </c:pt>
                <c:pt idx="2">
                  <c:v>42.47</c:v>
                </c:pt>
                <c:pt idx="3">
                  <c:v>42.4</c:v>
                </c:pt>
                <c:pt idx="4">
                  <c:v>42.28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94-433F-AE1C-14B944AE5B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69.849999999999994</c:v>
                </c:pt>
                <c:pt idx="1">
                  <c:v>71.260000000000005</c:v>
                </c:pt>
                <c:pt idx="2">
                  <c:v>73.41</c:v>
                </c:pt>
                <c:pt idx="3">
                  <c:v>74.23</c:v>
                </c:pt>
                <c:pt idx="4">
                  <c:v>75.23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DC-4575-804D-9A2865A9C4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67.22</c:v>
                </c:pt>
                <c:pt idx="1">
                  <c:v>83.32</c:v>
                </c:pt>
                <c:pt idx="2">
                  <c:v>83.75</c:v>
                </c:pt>
                <c:pt idx="3">
                  <c:v>84.19</c:v>
                </c:pt>
                <c:pt idx="4">
                  <c:v>84.34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DC-4575-804D-9A2865A9C4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85.51</c:v>
                </c:pt>
                <c:pt idx="1">
                  <c:v>78.61</c:v>
                </c:pt>
                <c:pt idx="2">
                  <c:v>76.59</c:v>
                </c:pt>
                <c:pt idx="3">
                  <c:v>79.05</c:v>
                </c:pt>
                <c:pt idx="4">
                  <c:v>77.17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0C-4B5D-8D62-72EE2B52DE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0C-4B5D-8D62-72EE2B52DE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D7-4FE6-AEE3-AFF30DBB46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D7-4FE6-AEE3-AFF30DBB46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97-4DE5-BA49-9E5F1E4B7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97-4DE5-BA49-9E5F1E4B7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1B-45F4-A761-E88E26F009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1B-45F4-A761-E88E26F009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EC-44F9-9565-87507A5624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EC-44F9-9565-87507A5624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590.13</c:v>
                </c:pt>
                <c:pt idx="1">
                  <c:v>435.07</c:v>
                </c:pt>
                <c:pt idx="2">
                  <c:v>717.13</c:v>
                </c:pt>
                <c:pt idx="3">
                  <c:v>613.51</c:v>
                </c:pt>
                <c:pt idx="4">
                  <c:v>989.54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F2-4B73-96C3-2B645B94D5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1223.96</c:v>
                </c:pt>
                <c:pt idx="1">
                  <c:v>1194.1500000000001</c:v>
                </c:pt>
                <c:pt idx="2">
                  <c:v>1206.79</c:v>
                </c:pt>
                <c:pt idx="3">
                  <c:v>1258.43</c:v>
                </c:pt>
                <c:pt idx="4">
                  <c:v>1163.75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F2-4B73-96C3-2B645B94D5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54.38</c:v>
                </c:pt>
                <c:pt idx="1">
                  <c:v>70.67</c:v>
                </c:pt>
                <c:pt idx="2">
                  <c:v>72.58</c:v>
                </c:pt>
                <c:pt idx="3">
                  <c:v>71.55</c:v>
                </c:pt>
                <c:pt idx="4">
                  <c:v>68.06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9A-41F3-A88A-E4DC395751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61.54</c:v>
                </c:pt>
                <c:pt idx="1">
                  <c:v>72.260000000000005</c:v>
                </c:pt>
                <c:pt idx="2">
                  <c:v>71.84</c:v>
                </c:pt>
                <c:pt idx="3">
                  <c:v>73.36</c:v>
                </c:pt>
                <c:pt idx="4">
                  <c:v>72.599999999999994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9A-41F3-A88A-E4DC395751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238.41</c:v>
                </c:pt>
                <c:pt idx="1">
                  <c:v>183.31</c:v>
                </c:pt>
                <c:pt idx="2">
                  <c:v>181.47</c:v>
                </c:pt>
                <c:pt idx="3">
                  <c:v>185.98</c:v>
                </c:pt>
                <c:pt idx="4">
                  <c:v>209.3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90-4F00-AA01-F7FA09480D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267.86</c:v>
                </c:pt>
                <c:pt idx="1">
                  <c:v>230.02</c:v>
                </c:pt>
                <c:pt idx="2">
                  <c:v>228.47</c:v>
                </c:pt>
                <c:pt idx="3">
                  <c:v>224.88</c:v>
                </c:pt>
                <c:pt idx="4">
                  <c:v>228.64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90-4F00-AA01-F7FA09480D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【1,201.79】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【85.24】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【216.39】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topLeftCell="AC58" zoomScale="130" zoomScaleNormal="130" workbookViewId="0">
      <selection activeCell="BL66" sqref="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67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</row>
    <row r="3" spans="1:78" ht="9.75" customHeight="1" x14ac:dyDescent="0.15">
      <c r="A3" s="2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</row>
    <row r="4" spans="1:78" ht="9.75" customHeight="1" x14ac:dyDescent="0.15">
      <c r="A4" s="2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68" t="str">
        <f>データ!H6</f>
        <v>島根県　吉賀町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51" t="s">
        <v>1</v>
      </c>
      <c r="C7" s="51"/>
      <c r="D7" s="51"/>
      <c r="E7" s="51"/>
      <c r="F7" s="51"/>
      <c r="G7" s="51"/>
      <c r="H7" s="51"/>
      <c r="I7" s="51" t="s">
        <v>2</v>
      </c>
      <c r="J7" s="51"/>
      <c r="K7" s="51"/>
      <c r="L7" s="51"/>
      <c r="M7" s="51"/>
      <c r="N7" s="51"/>
      <c r="O7" s="51"/>
      <c r="P7" s="51" t="s">
        <v>3</v>
      </c>
      <c r="Q7" s="51"/>
      <c r="R7" s="51"/>
      <c r="S7" s="51"/>
      <c r="T7" s="51"/>
      <c r="U7" s="51"/>
      <c r="V7" s="51"/>
      <c r="W7" s="51" t="s">
        <v>4</v>
      </c>
      <c r="X7" s="51"/>
      <c r="Y7" s="51"/>
      <c r="Z7" s="51"/>
      <c r="AA7" s="51"/>
      <c r="AB7" s="51"/>
      <c r="AC7" s="51"/>
      <c r="AD7" s="51" t="s">
        <v>5</v>
      </c>
      <c r="AE7" s="51"/>
      <c r="AF7" s="51"/>
      <c r="AG7" s="51"/>
      <c r="AH7" s="51"/>
      <c r="AI7" s="51"/>
      <c r="AJ7" s="51"/>
      <c r="AK7" s="3"/>
      <c r="AL7" s="51" t="s">
        <v>6</v>
      </c>
      <c r="AM7" s="51"/>
      <c r="AN7" s="51"/>
      <c r="AO7" s="51"/>
      <c r="AP7" s="51"/>
      <c r="AQ7" s="51"/>
      <c r="AR7" s="51"/>
      <c r="AS7" s="51"/>
      <c r="AT7" s="51" t="s">
        <v>7</v>
      </c>
      <c r="AU7" s="51"/>
      <c r="AV7" s="51"/>
      <c r="AW7" s="51"/>
      <c r="AX7" s="51"/>
      <c r="AY7" s="51"/>
      <c r="AZ7" s="51"/>
      <c r="BA7" s="51"/>
      <c r="BB7" s="51" t="s">
        <v>8</v>
      </c>
      <c r="BC7" s="51"/>
      <c r="BD7" s="51"/>
      <c r="BE7" s="51"/>
      <c r="BF7" s="51"/>
      <c r="BG7" s="51"/>
      <c r="BH7" s="51"/>
      <c r="BI7" s="51"/>
      <c r="BJ7" s="3"/>
      <c r="BK7" s="3"/>
      <c r="BL7" s="69" t="s">
        <v>9</v>
      </c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1"/>
    </row>
    <row r="8" spans="1:78" ht="18.75" customHeight="1" x14ac:dyDescent="0.15">
      <c r="A8" s="2"/>
      <c r="B8" s="65" t="str">
        <f>データ!I6</f>
        <v>法非適用</v>
      </c>
      <c r="C8" s="65"/>
      <c r="D8" s="65"/>
      <c r="E8" s="65"/>
      <c r="F8" s="65"/>
      <c r="G8" s="65"/>
      <c r="H8" s="65"/>
      <c r="I8" s="65" t="str">
        <f>データ!J6</f>
        <v>下水道事業</v>
      </c>
      <c r="J8" s="65"/>
      <c r="K8" s="65"/>
      <c r="L8" s="65"/>
      <c r="M8" s="65"/>
      <c r="N8" s="65"/>
      <c r="O8" s="65"/>
      <c r="P8" s="65" t="str">
        <f>データ!K6</f>
        <v>特定環境保全公共下水道</v>
      </c>
      <c r="Q8" s="65"/>
      <c r="R8" s="65"/>
      <c r="S8" s="65"/>
      <c r="T8" s="65"/>
      <c r="U8" s="65"/>
      <c r="V8" s="65"/>
      <c r="W8" s="65" t="str">
        <f>データ!L6</f>
        <v>D2</v>
      </c>
      <c r="X8" s="65"/>
      <c r="Y8" s="65"/>
      <c r="Z8" s="65"/>
      <c r="AA8" s="65"/>
      <c r="AB8" s="65"/>
      <c r="AC8" s="65"/>
      <c r="AD8" s="66" t="str">
        <f>データ!$M$6</f>
        <v>非設置</v>
      </c>
      <c r="AE8" s="66"/>
      <c r="AF8" s="66"/>
      <c r="AG8" s="66"/>
      <c r="AH8" s="66"/>
      <c r="AI8" s="66"/>
      <c r="AJ8" s="66"/>
      <c r="AK8" s="3"/>
      <c r="AL8" s="45">
        <f>データ!S6</f>
        <v>5948</v>
      </c>
      <c r="AM8" s="45"/>
      <c r="AN8" s="45"/>
      <c r="AO8" s="45"/>
      <c r="AP8" s="45"/>
      <c r="AQ8" s="45"/>
      <c r="AR8" s="45"/>
      <c r="AS8" s="45"/>
      <c r="AT8" s="46">
        <f>データ!T6</f>
        <v>336.5</v>
      </c>
      <c r="AU8" s="46"/>
      <c r="AV8" s="46"/>
      <c r="AW8" s="46"/>
      <c r="AX8" s="46"/>
      <c r="AY8" s="46"/>
      <c r="AZ8" s="46"/>
      <c r="BA8" s="46"/>
      <c r="BB8" s="46">
        <f>データ!U6</f>
        <v>17.68</v>
      </c>
      <c r="BC8" s="46"/>
      <c r="BD8" s="46"/>
      <c r="BE8" s="46"/>
      <c r="BF8" s="46"/>
      <c r="BG8" s="46"/>
      <c r="BH8" s="46"/>
      <c r="BI8" s="46"/>
      <c r="BJ8" s="3"/>
      <c r="BK8" s="3"/>
      <c r="BL8" s="61" t="s">
        <v>10</v>
      </c>
      <c r="BM8" s="62"/>
      <c r="BN8" s="63" t="s">
        <v>11</v>
      </c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4"/>
    </row>
    <row r="9" spans="1:78" ht="18.75" customHeight="1" x14ac:dyDescent="0.15">
      <c r="A9" s="2"/>
      <c r="B9" s="51" t="s">
        <v>12</v>
      </c>
      <c r="C9" s="51"/>
      <c r="D9" s="51"/>
      <c r="E9" s="51"/>
      <c r="F9" s="51"/>
      <c r="G9" s="51"/>
      <c r="H9" s="51"/>
      <c r="I9" s="51" t="s">
        <v>13</v>
      </c>
      <c r="J9" s="51"/>
      <c r="K9" s="51"/>
      <c r="L9" s="51"/>
      <c r="M9" s="51"/>
      <c r="N9" s="51"/>
      <c r="O9" s="51"/>
      <c r="P9" s="51" t="s">
        <v>14</v>
      </c>
      <c r="Q9" s="51"/>
      <c r="R9" s="51"/>
      <c r="S9" s="51"/>
      <c r="T9" s="51"/>
      <c r="U9" s="51"/>
      <c r="V9" s="51"/>
      <c r="W9" s="51" t="s">
        <v>15</v>
      </c>
      <c r="X9" s="51"/>
      <c r="Y9" s="51"/>
      <c r="Z9" s="51"/>
      <c r="AA9" s="51"/>
      <c r="AB9" s="51"/>
      <c r="AC9" s="51"/>
      <c r="AD9" s="51" t="s">
        <v>16</v>
      </c>
      <c r="AE9" s="51"/>
      <c r="AF9" s="51"/>
      <c r="AG9" s="51"/>
      <c r="AH9" s="51"/>
      <c r="AI9" s="51"/>
      <c r="AJ9" s="51"/>
      <c r="AK9" s="3"/>
      <c r="AL9" s="51" t="s">
        <v>17</v>
      </c>
      <c r="AM9" s="51"/>
      <c r="AN9" s="51"/>
      <c r="AO9" s="51"/>
      <c r="AP9" s="51"/>
      <c r="AQ9" s="51"/>
      <c r="AR9" s="51"/>
      <c r="AS9" s="51"/>
      <c r="AT9" s="51" t="s">
        <v>18</v>
      </c>
      <c r="AU9" s="51"/>
      <c r="AV9" s="51"/>
      <c r="AW9" s="51"/>
      <c r="AX9" s="51"/>
      <c r="AY9" s="51"/>
      <c r="AZ9" s="51"/>
      <c r="BA9" s="51"/>
      <c r="BB9" s="51" t="s">
        <v>19</v>
      </c>
      <c r="BC9" s="51"/>
      <c r="BD9" s="51"/>
      <c r="BE9" s="51"/>
      <c r="BF9" s="51"/>
      <c r="BG9" s="51"/>
      <c r="BH9" s="51"/>
      <c r="BI9" s="51"/>
      <c r="BJ9" s="3"/>
      <c r="BK9" s="3"/>
      <c r="BL9" s="52" t="s">
        <v>20</v>
      </c>
      <c r="BM9" s="53"/>
      <c r="BN9" s="54" t="s">
        <v>21</v>
      </c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5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 t="str">
        <f>データ!O6</f>
        <v>該当数値なし</v>
      </c>
      <c r="J10" s="46"/>
      <c r="K10" s="46"/>
      <c r="L10" s="46"/>
      <c r="M10" s="46"/>
      <c r="N10" s="46"/>
      <c r="O10" s="46"/>
      <c r="P10" s="46">
        <f>データ!P6</f>
        <v>42.56</v>
      </c>
      <c r="Q10" s="46"/>
      <c r="R10" s="46"/>
      <c r="S10" s="46"/>
      <c r="T10" s="46"/>
      <c r="U10" s="46"/>
      <c r="V10" s="46"/>
      <c r="W10" s="46">
        <f>データ!Q6</f>
        <v>100</v>
      </c>
      <c r="X10" s="46"/>
      <c r="Y10" s="46"/>
      <c r="Z10" s="46"/>
      <c r="AA10" s="46"/>
      <c r="AB10" s="46"/>
      <c r="AC10" s="46"/>
      <c r="AD10" s="45">
        <f>データ!R6</f>
        <v>3300</v>
      </c>
      <c r="AE10" s="45"/>
      <c r="AF10" s="45"/>
      <c r="AG10" s="45"/>
      <c r="AH10" s="45"/>
      <c r="AI10" s="45"/>
      <c r="AJ10" s="45"/>
      <c r="AK10" s="2"/>
      <c r="AL10" s="45">
        <f>データ!V6</f>
        <v>2495</v>
      </c>
      <c r="AM10" s="45"/>
      <c r="AN10" s="45"/>
      <c r="AO10" s="45"/>
      <c r="AP10" s="45"/>
      <c r="AQ10" s="45"/>
      <c r="AR10" s="45"/>
      <c r="AS10" s="45"/>
      <c r="AT10" s="46">
        <f>データ!W6</f>
        <v>1.59</v>
      </c>
      <c r="AU10" s="46"/>
      <c r="AV10" s="46"/>
      <c r="AW10" s="46"/>
      <c r="AX10" s="46"/>
      <c r="AY10" s="46"/>
      <c r="AZ10" s="46"/>
      <c r="BA10" s="46"/>
      <c r="BB10" s="46">
        <f>データ!X6</f>
        <v>1569.18</v>
      </c>
      <c r="BC10" s="46"/>
      <c r="BD10" s="46"/>
      <c r="BE10" s="46"/>
      <c r="BF10" s="46"/>
      <c r="BG10" s="46"/>
      <c r="BH10" s="46"/>
      <c r="BI10" s="46"/>
      <c r="BJ10" s="2"/>
      <c r="BK10" s="2"/>
      <c r="BL10" s="47" t="s">
        <v>22</v>
      </c>
      <c r="BM10" s="48"/>
      <c r="BN10" s="49" t="s">
        <v>23</v>
      </c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50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24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15">
      <c r="A14" s="2"/>
      <c r="B14" s="58" t="s">
        <v>25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38" t="s">
        <v>26</v>
      </c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40"/>
    </row>
    <row r="15" spans="1:78" ht="13.5" customHeight="1" x14ac:dyDescent="0.15">
      <c r="A15" s="2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7"/>
      <c r="BK15" s="2"/>
      <c r="BL15" s="41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3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29" t="s">
        <v>116</v>
      </c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1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29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1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29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1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29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1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29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1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29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1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29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1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29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1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29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1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29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1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29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1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29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1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29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1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29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1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29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1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29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1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29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1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29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1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29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1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29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1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29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1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29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1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29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1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29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1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29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1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29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1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29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1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29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1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2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4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8" t="s">
        <v>27</v>
      </c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40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1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3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29" t="s">
        <v>117</v>
      </c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1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29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1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29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1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29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1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29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1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29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1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29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1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29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1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29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1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29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1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29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1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29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1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29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1"/>
    </row>
    <row r="60" spans="1:78" ht="13.5" customHeight="1" x14ac:dyDescent="0.15">
      <c r="A60" s="2"/>
      <c r="B60" s="35" t="s">
        <v>28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7"/>
      <c r="BK60" s="2"/>
      <c r="BL60" s="29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1"/>
    </row>
    <row r="61" spans="1:78" ht="13.5" customHeight="1" x14ac:dyDescent="0.15">
      <c r="A61" s="2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7"/>
      <c r="BK61" s="2"/>
      <c r="BL61" s="29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1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29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1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2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8" t="s">
        <v>29</v>
      </c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40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1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3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29" t="s">
        <v>118</v>
      </c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1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29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1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29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1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29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1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29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1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29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1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29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1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29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1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29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1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29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1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29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1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29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1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29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1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29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1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29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1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29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1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2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4"/>
    </row>
    <row r="83" spans="1:78" x14ac:dyDescent="0.15">
      <c r="C83" s="44" t="s">
        <v>30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</row>
    <row r="84" spans="1:78" x14ac:dyDescent="0.15">
      <c r="C84" s="2"/>
    </row>
    <row r="85" spans="1:78" hidden="1" x14ac:dyDescent="0.15">
      <c r="B85" s="12" t="s">
        <v>31</v>
      </c>
      <c r="C85" s="12"/>
      <c r="D85" s="12"/>
      <c r="E85" s="12" t="s">
        <v>32</v>
      </c>
      <c r="F85" s="12" t="s">
        <v>33</v>
      </c>
      <c r="G85" s="12" t="s">
        <v>34</v>
      </c>
      <c r="H85" s="12" t="s">
        <v>35</v>
      </c>
      <c r="I85" s="12" t="s">
        <v>36</v>
      </c>
      <c r="J85" s="12" t="s">
        <v>37</v>
      </c>
      <c r="K85" s="12" t="s">
        <v>38</v>
      </c>
      <c r="L85" s="12" t="s">
        <v>39</v>
      </c>
      <c r="M85" s="12" t="s">
        <v>40</v>
      </c>
      <c r="N85" s="12" t="s">
        <v>41</v>
      </c>
      <c r="O85" s="12" t="s">
        <v>42</v>
      </c>
    </row>
    <row r="86" spans="1:78" hidden="1" x14ac:dyDescent="0.15">
      <c r="B86" s="12"/>
      <c r="C86" s="12"/>
      <c r="D86" s="12"/>
      <c r="E86" s="12" t="str">
        <f>データ!AI6</f>
        <v/>
      </c>
      <c r="F86" s="12" t="s">
        <v>43</v>
      </c>
      <c r="G86" s="12" t="s">
        <v>44</v>
      </c>
      <c r="H86" s="12" t="str">
        <f>データ!BP6</f>
        <v>【1,201.79】</v>
      </c>
      <c r="I86" s="12" t="str">
        <f>データ!CA6</f>
        <v>【75.31】</v>
      </c>
      <c r="J86" s="12" t="str">
        <f>データ!CL6</f>
        <v>【216.39】</v>
      </c>
      <c r="K86" s="12" t="str">
        <f>データ!CW6</f>
        <v>【42.57】</v>
      </c>
      <c r="L86" s="12" t="str">
        <f>データ!DH6</f>
        <v>【85.24】</v>
      </c>
      <c r="M86" s="12" t="s">
        <v>43</v>
      </c>
      <c r="N86" s="12" t="s">
        <v>43</v>
      </c>
      <c r="O86" s="12" t="str">
        <f>データ!EO6</f>
        <v>【0.15】</v>
      </c>
    </row>
  </sheetData>
  <sheetProtection algorithmName="SHA-512" hashValue="4F5RSli+znenGl9QyHMv1zRkN2xmA6gmQGHeZbGSTSIJ+oOXnHjmFcH/GrGiB2kph6fL7eNxmW8ekPnhJXHqHg==" saltValue="F2Ula2+iZslKDp7coMirOA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P9:V9"/>
    <mergeCell ref="W9:AC9"/>
    <mergeCell ref="AD9:AJ9"/>
    <mergeCell ref="AL8:AS8"/>
    <mergeCell ref="AL9:AS9"/>
    <mergeCell ref="AT9:BA9"/>
    <mergeCell ref="BB9:BI9"/>
    <mergeCell ref="BL9:BM9"/>
    <mergeCell ref="BL45:BZ46"/>
    <mergeCell ref="BN9:BY9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I9:O9"/>
    <mergeCell ref="AL10:AS10"/>
    <mergeCell ref="AT10:BA10"/>
    <mergeCell ref="BB10:BI10"/>
    <mergeCell ref="BL10:BM10"/>
    <mergeCell ref="BN10:BY10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5" x14ac:dyDescent="0.15">
      <c r="A2" s="14" t="s">
        <v>46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5" x14ac:dyDescent="0.15">
      <c r="A3" s="14" t="s">
        <v>47</v>
      </c>
      <c r="B3" s="15" t="s">
        <v>48</v>
      </c>
      <c r="C3" s="15" t="s">
        <v>49</v>
      </c>
      <c r="D3" s="15" t="s">
        <v>50</v>
      </c>
      <c r="E3" s="15" t="s">
        <v>51</v>
      </c>
      <c r="F3" s="15" t="s">
        <v>52</v>
      </c>
      <c r="G3" s="15" t="s">
        <v>53</v>
      </c>
      <c r="H3" s="73" t="s">
        <v>54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55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56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5" x14ac:dyDescent="0.15">
      <c r="A4" s="14" t="s">
        <v>57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58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59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60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61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62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63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64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65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66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67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68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5" x14ac:dyDescent="0.15">
      <c r="A5" s="14" t="s">
        <v>69</v>
      </c>
      <c r="B5" s="17"/>
      <c r="C5" s="17"/>
      <c r="D5" s="17"/>
      <c r="E5" s="17"/>
      <c r="F5" s="17"/>
      <c r="G5" s="17"/>
      <c r="H5" s="18" t="s">
        <v>70</v>
      </c>
      <c r="I5" s="18" t="s">
        <v>71</v>
      </c>
      <c r="J5" s="18" t="s">
        <v>72</v>
      </c>
      <c r="K5" s="18" t="s">
        <v>73</v>
      </c>
      <c r="L5" s="18" t="s">
        <v>74</v>
      </c>
      <c r="M5" s="18" t="s">
        <v>5</v>
      </c>
      <c r="N5" s="18" t="s">
        <v>75</v>
      </c>
      <c r="O5" s="18" t="s">
        <v>76</v>
      </c>
      <c r="P5" s="18" t="s">
        <v>77</v>
      </c>
      <c r="Q5" s="18" t="s">
        <v>78</v>
      </c>
      <c r="R5" s="18" t="s">
        <v>79</v>
      </c>
      <c r="S5" s="18" t="s">
        <v>80</v>
      </c>
      <c r="T5" s="18" t="s">
        <v>81</v>
      </c>
      <c r="U5" s="18" t="s">
        <v>82</v>
      </c>
      <c r="V5" s="18" t="s">
        <v>83</v>
      </c>
      <c r="W5" s="18" t="s">
        <v>84</v>
      </c>
      <c r="X5" s="18" t="s">
        <v>85</v>
      </c>
      <c r="Y5" s="18" t="s">
        <v>86</v>
      </c>
      <c r="Z5" s="18" t="s">
        <v>87</v>
      </c>
      <c r="AA5" s="18" t="s">
        <v>88</v>
      </c>
      <c r="AB5" s="18" t="s">
        <v>89</v>
      </c>
      <c r="AC5" s="18" t="s">
        <v>90</v>
      </c>
      <c r="AD5" s="18" t="s">
        <v>91</v>
      </c>
      <c r="AE5" s="18" t="s">
        <v>92</v>
      </c>
      <c r="AF5" s="18" t="s">
        <v>93</v>
      </c>
      <c r="AG5" s="18" t="s">
        <v>94</v>
      </c>
      <c r="AH5" s="18" t="s">
        <v>95</v>
      </c>
      <c r="AI5" s="18" t="s">
        <v>31</v>
      </c>
      <c r="AJ5" s="18" t="s">
        <v>86</v>
      </c>
      <c r="AK5" s="18" t="s">
        <v>87</v>
      </c>
      <c r="AL5" s="18" t="s">
        <v>88</v>
      </c>
      <c r="AM5" s="18" t="s">
        <v>89</v>
      </c>
      <c r="AN5" s="18" t="s">
        <v>90</v>
      </c>
      <c r="AO5" s="18" t="s">
        <v>91</v>
      </c>
      <c r="AP5" s="18" t="s">
        <v>92</v>
      </c>
      <c r="AQ5" s="18" t="s">
        <v>93</v>
      </c>
      <c r="AR5" s="18" t="s">
        <v>94</v>
      </c>
      <c r="AS5" s="18" t="s">
        <v>95</v>
      </c>
      <c r="AT5" s="18" t="s">
        <v>96</v>
      </c>
      <c r="AU5" s="18" t="s">
        <v>86</v>
      </c>
      <c r="AV5" s="18" t="s">
        <v>87</v>
      </c>
      <c r="AW5" s="18" t="s">
        <v>88</v>
      </c>
      <c r="AX5" s="18" t="s">
        <v>89</v>
      </c>
      <c r="AY5" s="18" t="s">
        <v>90</v>
      </c>
      <c r="AZ5" s="18" t="s">
        <v>91</v>
      </c>
      <c r="BA5" s="18" t="s">
        <v>92</v>
      </c>
      <c r="BB5" s="18" t="s">
        <v>93</v>
      </c>
      <c r="BC5" s="18" t="s">
        <v>94</v>
      </c>
      <c r="BD5" s="18" t="s">
        <v>95</v>
      </c>
      <c r="BE5" s="18" t="s">
        <v>96</v>
      </c>
      <c r="BF5" s="18" t="s">
        <v>86</v>
      </c>
      <c r="BG5" s="18" t="s">
        <v>87</v>
      </c>
      <c r="BH5" s="18" t="s">
        <v>88</v>
      </c>
      <c r="BI5" s="18" t="s">
        <v>89</v>
      </c>
      <c r="BJ5" s="18" t="s">
        <v>90</v>
      </c>
      <c r="BK5" s="18" t="s">
        <v>91</v>
      </c>
      <c r="BL5" s="18" t="s">
        <v>92</v>
      </c>
      <c r="BM5" s="18" t="s">
        <v>93</v>
      </c>
      <c r="BN5" s="18" t="s">
        <v>94</v>
      </c>
      <c r="BO5" s="18" t="s">
        <v>95</v>
      </c>
      <c r="BP5" s="18" t="s">
        <v>96</v>
      </c>
      <c r="BQ5" s="18" t="s">
        <v>86</v>
      </c>
      <c r="BR5" s="18" t="s">
        <v>87</v>
      </c>
      <c r="BS5" s="18" t="s">
        <v>88</v>
      </c>
      <c r="BT5" s="18" t="s">
        <v>89</v>
      </c>
      <c r="BU5" s="18" t="s">
        <v>90</v>
      </c>
      <c r="BV5" s="18" t="s">
        <v>91</v>
      </c>
      <c r="BW5" s="18" t="s">
        <v>92</v>
      </c>
      <c r="BX5" s="18" t="s">
        <v>93</v>
      </c>
      <c r="BY5" s="18" t="s">
        <v>94</v>
      </c>
      <c r="BZ5" s="18" t="s">
        <v>95</v>
      </c>
      <c r="CA5" s="18" t="s">
        <v>96</v>
      </c>
      <c r="CB5" s="18" t="s">
        <v>86</v>
      </c>
      <c r="CC5" s="18" t="s">
        <v>87</v>
      </c>
      <c r="CD5" s="18" t="s">
        <v>88</v>
      </c>
      <c r="CE5" s="18" t="s">
        <v>89</v>
      </c>
      <c r="CF5" s="18" t="s">
        <v>90</v>
      </c>
      <c r="CG5" s="18" t="s">
        <v>91</v>
      </c>
      <c r="CH5" s="18" t="s">
        <v>92</v>
      </c>
      <c r="CI5" s="18" t="s">
        <v>93</v>
      </c>
      <c r="CJ5" s="18" t="s">
        <v>94</v>
      </c>
      <c r="CK5" s="18" t="s">
        <v>95</v>
      </c>
      <c r="CL5" s="18" t="s">
        <v>96</v>
      </c>
      <c r="CM5" s="18" t="s">
        <v>86</v>
      </c>
      <c r="CN5" s="18" t="s">
        <v>87</v>
      </c>
      <c r="CO5" s="18" t="s">
        <v>88</v>
      </c>
      <c r="CP5" s="18" t="s">
        <v>89</v>
      </c>
      <c r="CQ5" s="18" t="s">
        <v>90</v>
      </c>
      <c r="CR5" s="18" t="s">
        <v>91</v>
      </c>
      <c r="CS5" s="18" t="s">
        <v>92</v>
      </c>
      <c r="CT5" s="18" t="s">
        <v>93</v>
      </c>
      <c r="CU5" s="18" t="s">
        <v>94</v>
      </c>
      <c r="CV5" s="18" t="s">
        <v>95</v>
      </c>
      <c r="CW5" s="18" t="s">
        <v>96</v>
      </c>
      <c r="CX5" s="18" t="s">
        <v>86</v>
      </c>
      <c r="CY5" s="18" t="s">
        <v>87</v>
      </c>
      <c r="CZ5" s="18" t="s">
        <v>88</v>
      </c>
      <c r="DA5" s="18" t="s">
        <v>89</v>
      </c>
      <c r="DB5" s="18" t="s">
        <v>90</v>
      </c>
      <c r="DC5" s="18" t="s">
        <v>91</v>
      </c>
      <c r="DD5" s="18" t="s">
        <v>92</v>
      </c>
      <c r="DE5" s="18" t="s">
        <v>93</v>
      </c>
      <c r="DF5" s="18" t="s">
        <v>94</v>
      </c>
      <c r="DG5" s="18" t="s">
        <v>95</v>
      </c>
      <c r="DH5" s="18" t="s">
        <v>96</v>
      </c>
      <c r="DI5" s="18" t="s">
        <v>86</v>
      </c>
      <c r="DJ5" s="18" t="s">
        <v>87</v>
      </c>
      <c r="DK5" s="18" t="s">
        <v>88</v>
      </c>
      <c r="DL5" s="18" t="s">
        <v>89</v>
      </c>
      <c r="DM5" s="18" t="s">
        <v>90</v>
      </c>
      <c r="DN5" s="18" t="s">
        <v>91</v>
      </c>
      <c r="DO5" s="18" t="s">
        <v>92</v>
      </c>
      <c r="DP5" s="18" t="s">
        <v>93</v>
      </c>
      <c r="DQ5" s="18" t="s">
        <v>94</v>
      </c>
      <c r="DR5" s="18" t="s">
        <v>95</v>
      </c>
      <c r="DS5" s="18" t="s">
        <v>96</v>
      </c>
      <c r="DT5" s="18" t="s">
        <v>86</v>
      </c>
      <c r="DU5" s="18" t="s">
        <v>87</v>
      </c>
      <c r="DV5" s="18" t="s">
        <v>88</v>
      </c>
      <c r="DW5" s="18" t="s">
        <v>89</v>
      </c>
      <c r="DX5" s="18" t="s">
        <v>90</v>
      </c>
      <c r="DY5" s="18" t="s">
        <v>91</v>
      </c>
      <c r="DZ5" s="18" t="s">
        <v>92</v>
      </c>
      <c r="EA5" s="18" t="s">
        <v>93</v>
      </c>
      <c r="EB5" s="18" t="s">
        <v>94</v>
      </c>
      <c r="EC5" s="18" t="s">
        <v>95</v>
      </c>
      <c r="ED5" s="18" t="s">
        <v>96</v>
      </c>
      <c r="EE5" s="18" t="s">
        <v>86</v>
      </c>
      <c r="EF5" s="18" t="s">
        <v>87</v>
      </c>
      <c r="EG5" s="18" t="s">
        <v>88</v>
      </c>
      <c r="EH5" s="18" t="s">
        <v>89</v>
      </c>
      <c r="EI5" s="18" t="s">
        <v>90</v>
      </c>
      <c r="EJ5" s="18" t="s">
        <v>91</v>
      </c>
      <c r="EK5" s="18" t="s">
        <v>92</v>
      </c>
      <c r="EL5" s="18" t="s">
        <v>93</v>
      </c>
      <c r="EM5" s="18" t="s">
        <v>94</v>
      </c>
      <c r="EN5" s="18" t="s">
        <v>95</v>
      </c>
      <c r="EO5" s="18" t="s">
        <v>96</v>
      </c>
    </row>
    <row r="6" spans="1:145" s="22" customFormat="1" x14ac:dyDescent="0.15">
      <c r="A6" s="14" t="s">
        <v>97</v>
      </c>
      <c r="B6" s="19">
        <f>B7</f>
        <v>2021</v>
      </c>
      <c r="C6" s="19">
        <f t="shared" ref="C6:X6" si="3">C7</f>
        <v>325058</v>
      </c>
      <c r="D6" s="19">
        <f t="shared" si="3"/>
        <v>47</v>
      </c>
      <c r="E6" s="19">
        <f t="shared" si="3"/>
        <v>17</v>
      </c>
      <c r="F6" s="19">
        <f t="shared" si="3"/>
        <v>4</v>
      </c>
      <c r="G6" s="19">
        <f t="shared" si="3"/>
        <v>0</v>
      </c>
      <c r="H6" s="19" t="str">
        <f t="shared" si="3"/>
        <v>島根県　吉賀町</v>
      </c>
      <c r="I6" s="19" t="str">
        <f t="shared" si="3"/>
        <v>法非適用</v>
      </c>
      <c r="J6" s="19" t="str">
        <f t="shared" si="3"/>
        <v>下水道事業</v>
      </c>
      <c r="K6" s="19" t="str">
        <f t="shared" si="3"/>
        <v>特定環境保全公共下水道</v>
      </c>
      <c r="L6" s="19" t="str">
        <f t="shared" si="3"/>
        <v>D2</v>
      </c>
      <c r="M6" s="19" t="str">
        <f t="shared" si="3"/>
        <v>非設置</v>
      </c>
      <c r="N6" s="20" t="str">
        <f t="shared" si="3"/>
        <v>-</v>
      </c>
      <c r="O6" s="20" t="str">
        <f t="shared" si="3"/>
        <v>該当数値なし</v>
      </c>
      <c r="P6" s="20">
        <f t="shared" si="3"/>
        <v>42.56</v>
      </c>
      <c r="Q6" s="20">
        <f t="shared" si="3"/>
        <v>100</v>
      </c>
      <c r="R6" s="20">
        <f t="shared" si="3"/>
        <v>3300</v>
      </c>
      <c r="S6" s="20">
        <f t="shared" si="3"/>
        <v>5948</v>
      </c>
      <c r="T6" s="20">
        <f t="shared" si="3"/>
        <v>336.5</v>
      </c>
      <c r="U6" s="20">
        <f t="shared" si="3"/>
        <v>17.68</v>
      </c>
      <c r="V6" s="20">
        <f t="shared" si="3"/>
        <v>2495</v>
      </c>
      <c r="W6" s="20">
        <f t="shared" si="3"/>
        <v>1.59</v>
      </c>
      <c r="X6" s="20">
        <f t="shared" si="3"/>
        <v>1569.18</v>
      </c>
      <c r="Y6" s="21">
        <f>IF(Y7="",NA(),Y7)</f>
        <v>85.51</v>
      </c>
      <c r="Z6" s="21">
        <f t="shared" ref="Z6:AH6" si="4">IF(Z7="",NA(),Z7)</f>
        <v>78.61</v>
      </c>
      <c r="AA6" s="21">
        <f t="shared" si="4"/>
        <v>76.59</v>
      </c>
      <c r="AB6" s="21">
        <f t="shared" si="4"/>
        <v>79.05</v>
      </c>
      <c r="AC6" s="21">
        <f t="shared" si="4"/>
        <v>77.17</v>
      </c>
      <c r="AD6" s="20" t="e">
        <f t="shared" si="4"/>
        <v>#N/A</v>
      </c>
      <c r="AE6" s="20" t="e">
        <f t="shared" si="4"/>
        <v>#N/A</v>
      </c>
      <c r="AF6" s="20" t="e">
        <f t="shared" si="4"/>
        <v>#N/A</v>
      </c>
      <c r="AG6" s="20" t="e">
        <f t="shared" si="4"/>
        <v>#N/A</v>
      </c>
      <c r="AH6" s="20" t="e">
        <f t="shared" si="4"/>
        <v>#N/A</v>
      </c>
      <c r="AI6" s="20" t="str">
        <f>IF(AI7="","",IF(AI7="-","【-】","【"&amp;SUBSTITUTE(TEXT(AI7,"#,##0.00"),"-","△")&amp;"】"))</f>
        <v/>
      </c>
      <c r="AJ6" s="20" t="e">
        <f>IF(AJ7="",NA(),AJ7)</f>
        <v>#N/A</v>
      </c>
      <c r="AK6" s="20" t="e">
        <f t="shared" ref="AK6:AS6" si="5">IF(AK7="",NA(),AK7)</f>
        <v>#N/A</v>
      </c>
      <c r="AL6" s="20" t="e">
        <f t="shared" si="5"/>
        <v>#N/A</v>
      </c>
      <c r="AM6" s="20" t="e">
        <f t="shared" si="5"/>
        <v>#N/A</v>
      </c>
      <c r="AN6" s="20" t="e">
        <f t="shared" si="5"/>
        <v>#N/A</v>
      </c>
      <c r="AO6" s="20" t="e">
        <f t="shared" si="5"/>
        <v>#N/A</v>
      </c>
      <c r="AP6" s="20" t="e">
        <f t="shared" si="5"/>
        <v>#N/A</v>
      </c>
      <c r="AQ6" s="20" t="e">
        <f t="shared" si="5"/>
        <v>#N/A</v>
      </c>
      <c r="AR6" s="20" t="e">
        <f t="shared" si="5"/>
        <v>#N/A</v>
      </c>
      <c r="AS6" s="20" t="e">
        <f t="shared" si="5"/>
        <v>#N/A</v>
      </c>
      <c r="AT6" s="20" t="str">
        <f>IF(AT7="","",IF(AT7="-","【-】","【"&amp;SUBSTITUTE(TEXT(AT7,"#,##0.00"),"-","△")&amp;"】"))</f>
        <v/>
      </c>
      <c r="AU6" s="20" t="e">
        <f>IF(AU7="",NA(),AU7)</f>
        <v>#N/A</v>
      </c>
      <c r="AV6" s="20" t="e">
        <f t="shared" ref="AV6:BD6" si="6">IF(AV7="",NA(),AV7)</f>
        <v>#N/A</v>
      </c>
      <c r="AW6" s="20" t="e">
        <f t="shared" si="6"/>
        <v>#N/A</v>
      </c>
      <c r="AX6" s="20" t="e">
        <f t="shared" si="6"/>
        <v>#N/A</v>
      </c>
      <c r="AY6" s="20" t="e">
        <f t="shared" si="6"/>
        <v>#N/A</v>
      </c>
      <c r="AZ6" s="20" t="e">
        <f t="shared" si="6"/>
        <v>#N/A</v>
      </c>
      <c r="BA6" s="20" t="e">
        <f t="shared" si="6"/>
        <v>#N/A</v>
      </c>
      <c r="BB6" s="20" t="e">
        <f t="shared" si="6"/>
        <v>#N/A</v>
      </c>
      <c r="BC6" s="20" t="e">
        <f t="shared" si="6"/>
        <v>#N/A</v>
      </c>
      <c r="BD6" s="20" t="e">
        <f t="shared" si="6"/>
        <v>#N/A</v>
      </c>
      <c r="BE6" s="20" t="str">
        <f>IF(BE7="","",IF(BE7="-","【-】","【"&amp;SUBSTITUTE(TEXT(BE7,"#,##0.00"),"-","△")&amp;"】"))</f>
        <v/>
      </c>
      <c r="BF6" s="21">
        <f>IF(BF7="",NA(),BF7)</f>
        <v>590.13</v>
      </c>
      <c r="BG6" s="21">
        <f t="shared" ref="BG6:BO6" si="7">IF(BG7="",NA(),BG7)</f>
        <v>435.07</v>
      </c>
      <c r="BH6" s="21">
        <f t="shared" si="7"/>
        <v>717.13</v>
      </c>
      <c r="BI6" s="21">
        <f t="shared" si="7"/>
        <v>613.51</v>
      </c>
      <c r="BJ6" s="21">
        <f t="shared" si="7"/>
        <v>989.54</v>
      </c>
      <c r="BK6" s="21">
        <f t="shared" si="7"/>
        <v>1223.96</v>
      </c>
      <c r="BL6" s="21">
        <f t="shared" si="7"/>
        <v>1194.1500000000001</v>
      </c>
      <c r="BM6" s="21">
        <f t="shared" si="7"/>
        <v>1206.79</v>
      </c>
      <c r="BN6" s="21">
        <f t="shared" si="7"/>
        <v>1258.43</v>
      </c>
      <c r="BO6" s="21">
        <f t="shared" si="7"/>
        <v>1163.75</v>
      </c>
      <c r="BP6" s="20" t="str">
        <f>IF(BP7="","",IF(BP7="-","【-】","【"&amp;SUBSTITUTE(TEXT(BP7,"#,##0.00"),"-","△")&amp;"】"))</f>
        <v>【1,201.79】</v>
      </c>
      <c r="BQ6" s="21">
        <f>IF(BQ7="",NA(),BQ7)</f>
        <v>54.38</v>
      </c>
      <c r="BR6" s="21">
        <f t="shared" ref="BR6:BZ6" si="8">IF(BR7="",NA(),BR7)</f>
        <v>70.67</v>
      </c>
      <c r="BS6" s="21">
        <f t="shared" si="8"/>
        <v>72.58</v>
      </c>
      <c r="BT6" s="21">
        <f t="shared" si="8"/>
        <v>71.55</v>
      </c>
      <c r="BU6" s="21">
        <f t="shared" si="8"/>
        <v>68.06</v>
      </c>
      <c r="BV6" s="21">
        <f t="shared" si="8"/>
        <v>61.54</v>
      </c>
      <c r="BW6" s="21">
        <f t="shared" si="8"/>
        <v>72.260000000000005</v>
      </c>
      <c r="BX6" s="21">
        <f t="shared" si="8"/>
        <v>71.84</v>
      </c>
      <c r="BY6" s="21">
        <f t="shared" si="8"/>
        <v>73.36</v>
      </c>
      <c r="BZ6" s="21">
        <f t="shared" si="8"/>
        <v>72.599999999999994</v>
      </c>
      <c r="CA6" s="20" t="str">
        <f>IF(CA7="","",IF(CA7="-","【-】","【"&amp;SUBSTITUTE(TEXT(CA7,"#,##0.00"),"-","△")&amp;"】"))</f>
        <v>【75.31】</v>
      </c>
      <c r="CB6" s="21">
        <f>IF(CB7="",NA(),CB7)</f>
        <v>238.41</v>
      </c>
      <c r="CC6" s="21">
        <f t="shared" ref="CC6:CK6" si="9">IF(CC7="",NA(),CC7)</f>
        <v>183.31</v>
      </c>
      <c r="CD6" s="21">
        <f t="shared" si="9"/>
        <v>181.47</v>
      </c>
      <c r="CE6" s="21">
        <f t="shared" si="9"/>
        <v>185.98</v>
      </c>
      <c r="CF6" s="21">
        <f t="shared" si="9"/>
        <v>209.3</v>
      </c>
      <c r="CG6" s="21">
        <f t="shared" si="9"/>
        <v>267.86</v>
      </c>
      <c r="CH6" s="21">
        <f t="shared" si="9"/>
        <v>230.02</v>
      </c>
      <c r="CI6" s="21">
        <f t="shared" si="9"/>
        <v>228.47</v>
      </c>
      <c r="CJ6" s="21">
        <f t="shared" si="9"/>
        <v>224.88</v>
      </c>
      <c r="CK6" s="21">
        <f t="shared" si="9"/>
        <v>228.64</v>
      </c>
      <c r="CL6" s="20" t="str">
        <f>IF(CL7="","",IF(CL7="-","【-】","【"&amp;SUBSTITUTE(TEXT(CL7,"#,##0.00"),"-","△")&amp;"】"))</f>
        <v>【216.39】</v>
      </c>
      <c r="CM6" s="21">
        <f>IF(CM7="",NA(),CM7)</f>
        <v>49.44</v>
      </c>
      <c r="CN6" s="21">
        <f t="shared" ref="CN6:CV6" si="10">IF(CN7="",NA(),CN7)</f>
        <v>50.38</v>
      </c>
      <c r="CO6" s="21">
        <f t="shared" si="10"/>
        <v>51.75</v>
      </c>
      <c r="CP6" s="21">
        <f t="shared" si="10"/>
        <v>52</v>
      </c>
      <c r="CQ6" s="21">
        <f t="shared" si="10"/>
        <v>50.25</v>
      </c>
      <c r="CR6" s="21">
        <f t="shared" si="10"/>
        <v>37.08</v>
      </c>
      <c r="CS6" s="21">
        <f t="shared" si="10"/>
        <v>42.56</v>
      </c>
      <c r="CT6" s="21">
        <f t="shared" si="10"/>
        <v>42.47</v>
      </c>
      <c r="CU6" s="21">
        <f t="shared" si="10"/>
        <v>42.4</v>
      </c>
      <c r="CV6" s="21">
        <f t="shared" si="10"/>
        <v>42.28</v>
      </c>
      <c r="CW6" s="20" t="str">
        <f>IF(CW7="","",IF(CW7="-","【-】","【"&amp;SUBSTITUTE(TEXT(CW7,"#,##0.00"),"-","△")&amp;"】"))</f>
        <v>【42.57】</v>
      </c>
      <c r="CX6" s="21">
        <f>IF(CX7="",NA(),CX7)</f>
        <v>69.849999999999994</v>
      </c>
      <c r="CY6" s="21">
        <f t="shared" ref="CY6:DG6" si="11">IF(CY7="",NA(),CY7)</f>
        <v>71.260000000000005</v>
      </c>
      <c r="CZ6" s="21">
        <f t="shared" si="11"/>
        <v>73.41</v>
      </c>
      <c r="DA6" s="21">
        <f t="shared" si="11"/>
        <v>74.23</v>
      </c>
      <c r="DB6" s="21">
        <f t="shared" si="11"/>
        <v>75.23</v>
      </c>
      <c r="DC6" s="21">
        <f t="shared" si="11"/>
        <v>67.22</v>
      </c>
      <c r="DD6" s="21">
        <f t="shared" si="11"/>
        <v>83.32</v>
      </c>
      <c r="DE6" s="21">
        <f t="shared" si="11"/>
        <v>83.75</v>
      </c>
      <c r="DF6" s="21">
        <f t="shared" si="11"/>
        <v>84.19</v>
      </c>
      <c r="DG6" s="21">
        <f t="shared" si="11"/>
        <v>84.34</v>
      </c>
      <c r="DH6" s="20" t="str">
        <f>IF(DH7="","",IF(DH7="-","【-】","【"&amp;SUBSTITUTE(TEXT(DH7,"#,##0.00"),"-","△")&amp;"】"))</f>
        <v>【85.24】</v>
      </c>
      <c r="DI6" s="20" t="e">
        <f>IF(DI7="",NA(),DI7)</f>
        <v>#N/A</v>
      </c>
      <c r="DJ6" s="20" t="e">
        <f t="shared" ref="DJ6:DR6" si="12">IF(DJ7="",NA(),DJ7)</f>
        <v>#N/A</v>
      </c>
      <c r="DK6" s="20" t="e">
        <f t="shared" si="12"/>
        <v>#N/A</v>
      </c>
      <c r="DL6" s="20" t="e">
        <f t="shared" si="12"/>
        <v>#N/A</v>
      </c>
      <c r="DM6" s="20" t="e">
        <f t="shared" si="12"/>
        <v>#N/A</v>
      </c>
      <c r="DN6" s="20" t="e">
        <f t="shared" si="12"/>
        <v>#N/A</v>
      </c>
      <c r="DO6" s="20" t="e">
        <f t="shared" si="12"/>
        <v>#N/A</v>
      </c>
      <c r="DP6" s="20" t="e">
        <f t="shared" si="12"/>
        <v>#N/A</v>
      </c>
      <c r="DQ6" s="20" t="e">
        <f t="shared" si="12"/>
        <v>#N/A</v>
      </c>
      <c r="DR6" s="20" t="e">
        <f t="shared" si="12"/>
        <v>#N/A</v>
      </c>
      <c r="DS6" s="20" t="str">
        <f>IF(DS7="","",IF(DS7="-","【-】","【"&amp;SUBSTITUTE(TEXT(DS7,"#,##0.00"),"-","△")&amp;"】"))</f>
        <v/>
      </c>
      <c r="DT6" s="20" t="e">
        <f>IF(DT7="",NA(),DT7)</f>
        <v>#N/A</v>
      </c>
      <c r="DU6" s="20" t="e">
        <f t="shared" ref="DU6:EC6" si="13">IF(DU7="",NA(),DU7)</f>
        <v>#N/A</v>
      </c>
      <c r="DV6" s="20" t="e">
        <f t="shared" si="13"/>
        <v>#N/A</v>
      </c>
      <c r="DW6" s="20" t="e">
        <f t="shared" si="13"/>
        <v>#N/A</v>
      </c>
      <c r="DX6" s="20" t="e">
        <f t="shared" si="13"/>
        <v>#N/A</v>
      </c>
      <c r="DY6" s="20" t="e">
        <f t="shared" si="13"/>
        <v>#N/A</v>
      </c>
      <c r="DZ6" s="20" t="e">
        <f t="shared" si="13"/>
        <v>#N/A</v>
      </c>
      <c r="EA6" s="20" t="e">
        <f t="shared" si="13"/>
        <v>#N/A</v>
      </c>
      <c r="EB6" s="20" t="e">
        <f t="shared" si="13"/>
        <v>#N/A</v>
      </c>
      <c r="EC6" s="20" t="e">
        <f t="shared" si="13"/>
        <v>#N/A</v>
      </c>
      <c r="ED6" s="20" t="str">
        <f>IF(ED7="","",IF(ED7="-","【-】","【"&amp;SUBSTITUTE(TEXT(ED7,"#,##0.00"),"-","△")&amp;"】"))</f>
        <v/>
      </c>
      <c r="EE6" s="20">
        <f>IF(EE7="",NA(),EE7)</f>
        <v>0</v>
      </c>
      <c r="EF6" s="20">
        <f t="shared" ref="EF6:EN6" si="14">IF(EF7="",NA(),EF7)</f>
        <v>0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>
        <f t="shared" si="14"/>
        <v>0.13</v>
      </c>
      <c r="EK6" s="21">
        <f t="shared" si="14"/>
        <v>0.13</v>
      </c>
      <c r="EL6" s="21">
        <f t="shared" si="14"/>
        <v>0.36</v>
      </c>
      <c r="EM6" s="21">
        <f t="shared" si="14"/>
        <v>0.39</v>
      </c>
      <c r="EN6" s="21">
        <f t="shared" si="14"/>
        <v>0.1</v>
      </c>
      <c r="EO6" s="20" t="str">
        <f>IF(EO7="","",IF(EO7="-","【-】","【"&amp;SUBSTITUTE(TEXT(EO7,"#,##0.00"),"-","△")&amp;"】"))</f>
        <v>【0.15】</v>
      </c>
    </row>
    <row r="7" spans="1:145" s="22" customFormat="1" x14ac:dyDescent="0.15">
      <c r="A7" s="14"/>
      <c r="B7" s="23">
        <v>2021</v>
      </c>
      <c r="C7" s="23">
        <v>325058</v>
      </c>
      <c r="D7" s="23">
        <v>47</v>
      </c>
      <c r="E7" s="23">
        <v>17</v>
      </c>
      <c r="F7" s="23">
        <v>4</v>
      </c>
      <c r="G7" s="23">
        <v>0</v>
      </c>
      <c r="H7" s="23" t="s">
        <v>98</v>
      </c>
      <c r="I7" s="23" t="s">
        <v>99</v>
      </c>
      <c r="J7" s="23" t="s">
        <v>100</v>
      </c>
      <c r="K7" s="23" t="s">
        <v>101</v>
      </c>
      <c r="L7" s="23" t="s">
        <v>102</v>
      </c>
      <c r="M7" s="23" t="s">
        <v>103</v>
      </c>
      <c r="N7" s="24" t="s">
        <v>104</v>
      </c>
      <c r="O7" s="24" t="s">
        <v>105</v>
      </c>
      <c r="P7" s="24">
        <v>42.56</v>
      </c>
      <c r="Q7" s="24">
        <v>100</v>
      </c>
      <c r="R7" s="24">
        <v>3300</v>
      </c>
      <c r="S7" s="24">
        <v>5948</v>
      </c>
      <c r="T7" s="24">
        <v>336.5</v>
      </c>
      <c r="U7" s="24">
        <v>17.68</v>
      </c>
      <c r="V7" s="24">
        <v>2495</v>
      </c>
      <c r="W7" s="24">
        <v>1.59</v>
      </c>
      <c r="X7" s="24">
        <v>1569.18</v>
      </c>
      <c r="Y7" s="24">
        <v>85.51</v>
      </c>
      <c r="Z7" s="24">
        <v>78.61</v>
      </c>
      <c r="AA7" s="24">
        <v>76.59</v>
      </c>
      <c r="AB7" s="24">
        <v>79.05</v>
      </c>
      <c r="AC7" s="24">
        <v>77.17</v>
      </c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>
        <v>590.13</v>
      </c>
      <c r="BG7" s="24">
        <v>435.07</v>
      </c>
      <c r="BH7" s="24">
        <v>717.13</v>
      </c>
      <c r="BI7" s="24">
        <v>613.51</v>
      </c>
      <c r="BJ7" s="24">
        <v>989.54</v>
      </c>
      <c r="BK7" s="24">
        <v>1223.96</v>
      </c>
      <c r="BL7" s="24">
        <v>1194.1500000000001</v>
      </c>
      <c r="BM7" s="24">
        <v>1206.79</v>
      </c>
      <c r="BN7" s="24">
        <v>1258.43</v>
      </c>
      <c r="BO7" s="24">
        <v>1163.75</v>
      </c>
      <c r="BP7" s="24">
        <v>1201.79</v>
      </c>
      <c r="BQ7" s="24">
        <v>54.38</v>
      </c>
      <c r="BR7" s="24">
        <v>70.67</v>
      </c>
      <c r="BS7" s="24">
        <v>72.58</v>
      </c>
      <c r="BT7" s="24">
        <v>71.55</v>
      </c>
      <c r="BU7" s="24">
        <v>68.06</v>
      </c>
      <c r="BV7" s="24">
        <v>61.54</v>
      </c>
      <c r="BW7" s="24">
        <v>72.260000000000005</v>
      </c>
      <c r="BX7" s="24">
        <v>71.84</v>
      </c>
      <c r="BY7" s="24">
        <v>73.36</v>
      </c>
      <c r="BZ7" s="24">
        <v>72.599999999999994</v>
      </c>
      <c r="CA7" s="24">
        <v>75.31</v>
      </c>
      <c r="CB7" s="24">
        <v>238.41</v>
      </c>
      <c r="CC7" s="24">
        <v>183.31</v>
      </c>
      <c r="CD7" s="24">
        <v>181.47</v>
      </c>
      <c r="CE7" s="24">
        <v>185.98</v>
      </c>
      <c r="CF7" s="24">
        <v>209.3</v>
      </c>
      <c r="CG7" s="24">
        <v>267.86</v>
      </c>
      <c r="CH7" s="24">
        <v>230.02</v>
      </c>
      <c r="CI7" s="24">
        <v>228.47</v>
      </c>
      <c r="CJ7" s="24">
        <v>224.88</v>
      </c>
      <c r="CK7" s="24">
        <v>228.64</v>
      </c>
      <c r="CL7" s="24">
        <v>216.39</v>
      </c>
      <c r="CM7" s="24">
        <v>49.44</v>
      </c>
      <c r="CN7" s="24">
        <v>50.38</v>
      </c>
      <c r="CO7" s="24">
        <v>51.75</v>
      </c>
      <c r="CP7" s="24">
        <v>52</v>
      </c>
      <c r="CQ7" s="24">
        <v>50.25</v>
      </c>
      <c r="CR7" s="24">
        <v>37.08</v>
      </c>
      <c r="CS7" s="24">
        <v>42.56</v>
      </c>
      <c r="CT7" s="24">
        <v>42.47</v>
      </c>
      <c r="CU7" s="24">
        <v>42.4</v>
      </c>
      <c r="CV7" s="24">
        <v>42.28</v>
      </c>
      <c r="CW7" s="24">
        <v>42.57</v>
      </c>
      <c r="CX7" s="24">
        <v>69.849999999999994</v>
      </c>
      <c r="CY7" s="24">
        <v>71.260000000000005</v>
      </c>
      <c r="CZ7" s="24">
        <v>73.41</v>
      </c>
      <c r="DA7" s="24">
        <v>74.23</v>
      </c>
      <c r="DB7" s="24">
        <v>75.23</v>
      </c>
      <c r="DC7" s="24">
        <v>67.22</v>
      </c>
      <c r="DD7" s="24">
        <v>83.32</v>
      </c>
      <c r="DE7" s="24">
        <v>83.75</v>
      </c>
      <c r="DF7" s="24">
        <v>84.19</v>
      </c>
      <c r="DG7" s="24">
        <v>84.34</v>
      </c>
      <c r="DH7" s="24">
        <v>85.24</v>
      </c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>
        <v>0</v>
      </c>
      <c r="EF7" s="24">
        <v>0</v>
      </c>
      <c r="EG7" s="24">
        <v>0</v>
      </c>
      <c r="EH7" s="24">
        <v>0</v>
      </c>
      <c r="EI7" s="24">
        <v>0</v>
      </c>
      <c r="EJ7" s="24">
        <v>0.13</v>
      </c>
      <c r="EK7" s="24">
        <v>0.13</v>
      </c>
      <c r="EL7" s="24">
        <v>0.36</v>
      </c>
      <c r="EM7" s="24">
        <v>0.39</v>
      </c>
      <c r="EN7" s="24">
        <v>0.1</v>
      </c>
      <c r="EO7" s="24">
        <v>0.15</v>
      </c>
    </row>
    <row r="8" spans="1:145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</row>
    <row r="9" spans="1:145" x14ac:dyDescent="0.15">
      <c r="A9" s="26"/>
      <c r="B9" s="26" t="s">
        <v>106</v>
      </c>
      <c r="C9" s="26" t="s">
        <v>107</v>
      </c>
      <c r="D9" s="26" t="s">
        <v>108</v>
      </c>
      <c r="E9" s="26" t="s">
        <v>109</v>
      </c>
      <c r="F9" s="26" t="s">
        <v>110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5" x14ac:dyDescent="0.15">
      <c r="A10" s="26" t="s">
        <v>48</v>
      </c>
      <c r="B10" s="27">
        <f t="shared" ref="B10:C10" si="15">DATEVALUE($B7+12-B11&amp;"/1/"&amp;B12)</f>
        <v>47119</v>
      </c>
      <c r="C10" s="27">
        <f t="shared" si="15"/>
        <v>47484</v>
      </c>
      <c r="D10" s="28">
        <f>DATEVALUE($B7+12-D11&amp;"/1/"&amp;D12)</f>
        <v>47849</v>
      </c>
      <c r="E10" s="28">
        <f>DATEVALUE($B7+12-E11&amp;"/1/"&amp;E12)</f>
        <v>48215</v>
      </c>
      <c r="F10" s="28">
        <f>DATEVALUE($B7+12-F11&amp;"/1/"&amp;F12)</f>
        <v>48582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112</v>
      </c>
    </row>
    <row r="13" spans="1:145" x14ac:dyDescent="0.15">
      <c r="B13" t="s">
        <v>113</v>
      </c>
      <c r="C13" t="s">
        <v>113</v>
      </c>
      <c r="D13" t="s">
        <v>114</v>
      </c>
      <c r="E13" t="s">
        <v>114</v>
      </c>
      <c r="F13" t="s">
        <v>114</v>
      </c>
      <c r="G13" t="s">
        <v>115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2022-12-01T01:52:23Z</dcterms:created>
  <dcterms:modified xsi:type="dcterms:W3CDTF">2023-02-06T10:55:15Z</dcterms:modified>
  <cp:category/>
</cp:coreProperties>
</file>