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2_浜田市\工水\"/>
    </mc:Choice>
  </mc:AlternateContent>
  <workbookProtection workbookAlgorithmName="SHA-512" workbookHashValue="BpIiPhDcqBwZwn9nJyFhSGrDuxUprnsYUXwBsHYUItgB0hX7Te1aQ1K63t+VdC0dr0M6mpMZCPGf0hUehPGAlg==" workbookSaltValue="hVAOitX3cQIohQr3hpOnF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0" i="5" l="1"/>
  <c r="AG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Q10" i="5"/>
  <c r="AU10" i="5"/>
  <c r="BE10" i="5"/>
  <c r="BO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<sst xmlns="http://schemas.openxmlformats.org/spreadsheetml/2006/main" count="262" uniqueCount="107">
  <si>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</si>
  <si>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</si>
  <si>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</si>
  <si>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</si>
  <si>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</si>
  <si>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</si>
  <si>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</si>
  <si>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</si>
  <si>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</si>
  <si>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</si>
  <si>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</si>
  <si>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</si>
  <si>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</si>
  <si>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</si>
  <si>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</si>
  <si>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</si>
  <si>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</si>
  <si>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</si>
  <si>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</si>
  <si>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</si>
  <si>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</si>
  <si>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</si>
  <si>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</si>
  <si>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</si>
  <si>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</si>
  <si>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</si>
  <si>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</si>
  <si>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</si>
  <si>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</si>
  <si>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</si>
  <si>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</si>
  <si>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</si>
  <si>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</si>
  <si>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</si>
  <si>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</si>
  <si>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</si>
  <si>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</si>
  <si>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</si>
  <si>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</si>
  <si>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</si>
  <si>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</si>
  <si>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</si>
  <si>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</si>
  <si>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</si>
  <si>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</si>
  <si>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</si>
  <si>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</si>
  <si>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</si>
  <si>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</si>
  <si>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</si>
  <si>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</si>
  <si>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</si>
  <si>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</si>
  <si>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</si>
  <si>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</si>
  <si>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</si>
  <si>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</si>
  <si>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</si>
  <si>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</si>
  <si>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</si>
  <si>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</si>
  <si>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</si>
  <si>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</si>
  <si>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</si>
  <si>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</si>
  <si>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</si>
  <si>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</si>
  <si>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</si>
  <si>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</si>
  <si>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</si>
  <si>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</si>
  <si>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</si>
  <si>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</si>
  <si>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</si>
  <si>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</si>
  <si>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</si>
  <si>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</si>
  <si>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</si>
  <si>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</si>
  <si>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</si>
  <si>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</si>
  <si>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</si>
  <si>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</si>
  <si>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</si>
  <si>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</si>
  <si>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</si>
  <si>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</si>
  <si>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</si>
  <si>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322024</t>
  </si>
  <si>
    <t>46</t>
  </si>
  <si>
    <t>02</t>
  </si>
  <si>
    <t>0</t>
  </si>
  <si>
    <t>000</t>
  </si>
  <si>
    <t>島根県　浜田市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</si>
  <si>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</si>
  <si>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</si>
  <si>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</si>
  <si>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</si>
  <si>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</si>
  <si>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</si>
  <si>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</si>
  <si>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</si>
  <si>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</si>
  <si>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</si>
  <si>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老朽化度合を示す、有形固定資産減価償却率は62.32％で、全国平均を2.12pt、類似団体を6.25ptそれぞれ上回っている状況である。本年度策定した整備計画に基づき、計画的な施設更新を行うとともに、施設ごとの老朽化の状況に応じた、きめ細かな修繕等を行うなど、健全経営の持続化にも配慮した運営に努める。</t>
    <rPh sb="1" eb="4">
      <t>ロウキュウカ</t>
    </rPh>
    <rPh sb="4" eb="6">
      <t>ドア</t>
    </rPh>
    <rPh sb="7" eb="8">
      <t>シメ</t>
    </rPh>
    <rPh sb="10" eb="12">
      <t>ユウケイ</t>
    </rPh>
    <rPh sb="12" eb="14">
      <t>コテイ</t>
    </rPh>
    <rPh sb="14" eb="16">
      <t>シサン</t>
    </rPh>
    <rPh sb="16" eb="18">
      <t>ゲンカ</t>
    </rPh>
    <rPh sb="18" eb="20">
      <t>ショウキャク</t>
    </rPh>
    <rPh sb="20" eb="21">
      <t>リツ</t>
    </rPh>
    <rPh sb="30" eb="32">
      <t>ゼンコク</t>
    </rPh>
    <rPh sb="32" eb="34">
      <t>ヘイキン</t>
    </rPh>
    <rPh sb="57" eb="59">
      <t>ウワマワ</t>
    </rPh>
    <rPh sb="63" eb="65">
      <t>ジョウキョウ</t>
    </rPh>
    <rPh sb="69" eb="72">
      <t>ホンネンド</t>
    </rPh>
    <rPh sb="72" eb="74">
      <t>サクテイ</t>
    </rPh>
    <rPh sb="119" eb="120">
      <t>コマ</t>
    </rPh>
    <rPh sb="126" eb="127">
      <t>オコナ</t>
    </rPh>
    <rPh sb="131" eb="133">
      <t>ケンゼン</t>
    </rPh>
    <rPh sb="133" eb="135">
      <t>ケイエイ</t>
    </rPh>
    <rPh sb="136" eb="138">
      <t>ジゾク</t>
    </rPh>
    <rPh sb="138" eb="139">
      <t>カ</t>
    </rPh>
    <rPh sb="141" eb="143">
      <t>ハイリョ</t>
    </rPh>
    <rPh sb="145" eb="147">
      <t>ウンエイ</t>
    </rPh>
    <rPh sb="148" eb="149">
      <t>ツト</t>
    </rPh>
    <phoneticPr fontId="5"/>
  </si>
  <si>
    <t>　経常収支比率は、全国平均を下回ることとなったが、これは、令和2年10月に実施した料金改定（減額改定）に伴う給水収益の減少が要因である。今後、水道使用量の増加が見込まれ、給水収益も増加することから、経常収支比率は改善する見込みである。
　企業債残高対給水収益比率は、前年度に引き続き良好であるものの、料金回収率は料金改定（減額改定）の影響により悪化した。数値は施設利用率についても用水需要の増大に伴い改善傾向にある。一方、契約率は依然として低迷しているが、令和5年4月から基本水量契約が現在の5,200㎥/日から9,700㎥/日に増加する見込みであり、令和5年度からの大幅な改善を見込んでいる。
　流動比率の改善は、未払消費税等の減少によるものである。
　経営全般としては、受水企業の経営基盤が堅固であることや、責任水量契約により料金収入が極めて安定していることから、安定的且つ健全な事業運営を継続している。</t>
    <rPh sb="1" eb="3">
      <t>ケイジョウ</t>
    </rPh>
    <rPh sb="3" eb="5">
      <t>シュウシ</t>
    </rPh>
    <rPh sb="5" eb="7">
      <t>ヒリツ</t>
    </rPh>
    <rPh sb="9" eb="11">
      <t>ゼンコク</t>
    </rPh>
    <rPh sb="11" eb="13">
      <t>ヘイキン</t>
    </rPh>
    <rPh sb="14" eb="15">
      <t>シタ</t>
    </rPh>
    <rPh sb="29" eb="31">
      <t>レイワ</t>
    </rPh>
    <rPh sb="32" eb="33">
      <t>ネン</t>
    </rPh>
    <rPh sb="35" eb="36">
      <t>ガツ</t>
    </rPh>
    <rPh sb="37" eb="39">
      <t>ジッシ</t>
    </rPh>
    <rPh sb="41" eb="43">
      <t>リョウキン</t>
    </rPh>
    <rPh sb="43" eb="45">
      <t>カイテイ</t>
    </rPh>
    <rPh sb="46" eb="48">
      <t>ゲンガク</t>
    </rPh>
    <rPh sb="48" eb="50">
      <t>カイテイ</t>
    </rPh>
    <rPh sb="52" eb="53">
      <t>トモナ</t>
    </rPh>
    <rPh sb="54" eb="56">
      <t>キュウスイ</t>
    </rPh>
    <rPh sb="56" eb="58">
      <t>シュウエキ</t>
    </rPh>
    <rPh sb="59" eb="61">
      <t>ゲンショウ</t>
    </rPh>
    <rPh sb="62" eb="64">
      <t>ヨウイン</t>
    </rPh>
    <rPh sb="68" eb="70">
      <t>コンゴ</t>
    </rPh>
    <rPh sb="71" eb="73">
      <t>スイドウ</t>
    </rPh>
    <rPh sb="73" eb="76">
      <t>シヨウリョウ</t>
    </rPh>
    <rPh sb="77" eb="79">
      <t>ゾウカ</t>
    </rPh>
    <rPh sb="80" eb="82">
      <t>ミコ</t>
    </rPh>
    <rPh sb="85" eb="87">
      <t>キュウスイ</t>
    </rPh>
    <rPh sb="87" eb="89">
      <t>シュウエキ</t>
    </rPh>
    <rPh sb="90" eb="92">
      <t>ゾウカ</t>
    </rPh>
    <rPh sb="99" eb="101">
      <t>ケイジョウ</t>
    </rPh>
    <rPh sb="101" eb="103">
      <t>シュウシ</t>
    </rPh>
    <rPh sb="103" eb="105">
      <t>ヒリツ</t>
    </rPh>
    <rPh sb="106" eb="108">
      <t>カイゼン</t>
    </rPh>
    <rPh sb="110" eb="112">
      <t>ミコ</t>
    </rPh>
    <rPh sb="119" eb="121">
      <t>キギョウ</t>
    </rPh>
    <rPh sb="121" eb="122">
      <t>サイ</t>
    </rPh>
    <rPh sb="122" eb="124">
      <t>ザンダカ</t>
    </rPh>
    <rPh sb="124" eb="125">
      <t>タイ</t>
    </rPh>
    <rPh sb="125" eb="127">
      <t>キュウスイ</t>
    </rPh>
    <rPh sb="127" eb="129">
      <t>シュウエキ</t>
    </rPh>
    <rPh sb="129" eb="131">
      <t>ヒリツ</t>
    </rPh>
    <rPh sb="133" eb="136">
      <t>ゼンネンド</t>
    </rPh>
    <rPh sb="137" eb="138">
      <t>ヒ</t>
    </rPh>
    <rPh sb="139" eb="140">
      <t>ツヅ</t>
    </rPh>
    <rPh sb="141" eb="143">
      <t>リョウコウ</t>
    </rPh>
    <rPh sb="156" eb="158">
      <t>リョウキン</t>
    </rPh>
    <rPh sb="158" eb="160">
      <t>カイテイ</t>
    </rPh>
    <rPh sb="161" eb="163">
      <t>ゲンガク</t>
    </rPh>
    <rPh sb="163" eb="165">
      <t>カイテイ</t>
    </rPh>
    <rPh sb="167" eb="169">
      <t>エイキョウ</t>
    </rPh>
    <rPh sb="172" eb="174">
      <t>アッカ</t>
    </rPh>
    <rPh sb="177" eb="179">
      <t>スウチ</t>
    </rPh>
    <rPh sb="180" eb="182">
      <t>シセツ</t>
    </rPh>
    <rPh sb="182" eb="184">
      <t>リヨウ</t>
    </rPh>
    <rPh sb="184" eb="185">
      <t>リツ</t>
    </rPh>
    <rPh sb="190" eb="192">
      <t>ヨウスイ</t>
    </rPh>
    <rPh sb="200" eb="202">
      <t>カイゼン</t>
    </rPh>
    <rPh sb="202" eb="204">
      <t>ケイコウ</t>
    </rPh>
    <rPh sb="208" eb="210">
      <t>イッポウ</t>
    </rPh>
    <rPh sb="211" eb="214">
      <t>ケイヤクリツ</t>
    </rPh>
    <rPh sb="215" eb="217">
      <t>イゼン</t>
    </rPh>
    <rPh sb="220" eb="222">
      <t>テイメイ</t>
    </rPh>
    <rPh sb="228" eb="230">
      <t>レイワ</t>
    </rPh>
    <rPh sb="231" eb="232">
      <t>ネン</t>
    </rPh>
    <rPh sb="233" eb="234">
      <t>ガツ</t>
    </rPh>
    <rPh sb="236" eb="238">
      <t>キホン</t>
    </rPh>
    <rPh sb="238" eb="240">
      <t>スイリョウ</t>
    </rPh>
    <rPh sb="240" eb="242">
      <t>ケイヤク</t>
    </rPh>
    <rPh sb="243" eb="245">
      <t>ゲンザイ</t>
    </rPh>
    <rPh sb="263" eb="264">
      <t>ヒ</t>
    </rPh>
    <rPh sb="265" eb="267">
      <t>ゾウカ</t>
    </rPh>
    <rPh sb="269" eb="271">
      <t>ミコ</t>
    </rPh>
    <rPh sb="276" eb="278">
      <t>レイワ</t>
    </rPh>
    <rPh sb="279" eb="281">
      <t>ネンド</t>
    </rPh>
    <rPh sb="284" eb="286">
      <t>オオハバ</t>
    </rPh>
    <rPh sb="287" eb="289">
      <t>カイゼン</t>
    </rPh>
    <rPh sb="290" eb="292">
      <t>ミコ</t>
    </rPh>
    <rPh sb="299" eb="301">
      <t>リュウドウ</t>
    </rPh>
    <rPh sb="301" eb="303">
      <t>ヒリツ</t>
    </rPh>
    <rPh sb="304" eb="306">
      <t>カイゼン</t>
    </rPh>
    <rPh sb="308" eb="310">
      <t>ミバライ</t>
    </rPh>
    <rPh sb="310" eb="313">
      <t>ショウヒゼイ</t>
    </rPh>
    <rPh sb="313" eb="314">
      <t>トウ</t>
    </rPh>
    <rPh sb="315" eb="317">
      <t>ゲンショウ</t>
    </rPh>
    <rPh sb="328" eb="330">
      <t>ケイエイ</t>
    </rPh>
    <rPh sb="330" eb="332">
      <t>ゼンパン</t>
    </rPh>
    <rPh sb="337" eb="339">
      <t>ジュスイ</t>
    </rPh>
    <rPh sb="339" eb="341">
      <t>キギョウ</t>
    </rPh>
    <rPh sb="342" eb="344">
      <t>ケイエイ</t>
    </rPh>
    <rPh sb="344" eb="346">
      <t>キバン</t>
    </rPh>
    <rPh sb="347" eb="349">
      <t>ケンゴ</t>
    </rPh>
    <rPh sb="356" eb="358">
      <t>セキニン</t>
    </rPh>
    <rPh sb="358" eb="360">
      <t>スイリョウ</t>
    </rPh>
    <rPh sb="360" eb="362">
      <t>ケイヤク</t>
    </rPh>
    <rPh sb="370" eb="371">
      <t>キワ</t>
    </rPh>
    <rPh sb="373" eb="375">
      <t>アンテイ</t>
    </rPh>
    <rPh sb="384" eb="387">
      <t>アンテイテキ</t>
    </rPh>
    <rPh sb="387" eb="388">
      <t>カ</t>
    </rPh>
    <rPh sb="389" eb="391">
      <t>ケンゼン</t>
    </rPh>
    <rPh sb="392" eb="394">
      <t>ジギョウ</t>
    </rPh>
    <rPh sb="394" eb="396">
      <t>ウンエイ</t>
    </rPh>
    <rPh sb="397" eb="399">
      <t>ケイゾク</t>
    </rPh>
    <phoneticPr fontId="5"/>
  </si>
  <si>
    <t>　平成8年8月1日から事業を開始し、本年度末現在で、基本料金29円/㎥、計画水量10,000㎥/日のうち受水企業3社に対して契約水量5,200㎥/日を給水している。企業債残高は、7,951千円で令和5年度に完済となる見込みである。収益的収支は、収入が89,432千円で、支出が96,689千円、経常損失は、7,257千円となった。また、総資産は1,203,383千円で、うち現金預金は356,869千円、負債は719,631千円、資本は483,752千円となっている。
　中国電力(株)三隅発電所2号機の令和4年11月からの運転開始に伴い、契約水量が大幅増となる見込みであり、収支均衡を図るため、令和2年10月に料金の減額改定を行った。</t>
    <rPh sb="1" eb="3">
      <t>ヘイセイ</t>
    </rPh>
    <rPh sb="4" eb="5">
      <t>ネン</t>
    </rPh>
    <rPh sb="6" eb="7">
      <t>ガツ</t>
    </rPh>
    <rPh sb="8" eb="9">
      <t>ヒ</t>
    </rPh>
    <rPh sb="11" eb="13">
      <t>ジギョウ</t>
    </rPh>
    <rPh sb="14" eb="16">
      <t>カイシ</t>
    </rPh>
    <rPh sb="18" eb="19">
      <t>ホン</t>
    </rPh>
    <rPh sb="19" eb="22">
      <t>ネンドマツ</t>
    </rPh>
    <rPh sb="22" eb="24">
      <t>ゲンザイ</t>
    </rPh>
    <rPh sb="36" eb="38">
      <t>ケイカク</t>
    </rPh>
    <rPh sb="38" eb="40">
      <t>スイリョウ</t>
    </rPh>
    <rPh sb="48" eb="49">
      <t>ヒ</t>
    </rPh>
    <rPh sb="62" eb="64">
      <t>ケイヤク</t>
    </rPh>
    <rPh sb="64" eb="66">
      <t>スイリョウ</t>
    </rPh>
    <rPh sb="73" eb="74">
      <t>ヒ</t>
    </rPh>
    <rPh sb="75" eb="77">
      <t>キュウスイ</t>
    </rPh>
    <rPh sb="82" eb="84">
      <t>キギョウ</t>
    </rPh>
    <rPh sb="84" eb="85">
      <t>サイ</t>
    </rPh>
    <rPh sb="85" eb="87">
      <t>ザンダカ</t>
    </rPh>
    <rPh sb="94" eb="96">
      <t>センエン</t>
    </rPh>
    <rPh sb="97" eb="99">
      <t>レイワ</t>
    </rPh>
    <rPh sb="100" eb="102">
      <t>ネンド</t>
    </rPh>
    <rPh sb="103" eb="105">
      <t>カンサイ</t>
    </rPh>
    <rPh sb="108" eb="110">
      <t>ミコ</t>
    </rPh>
    <rPh sb="115" eb="118">
      <t>シュウエキテキ</t>
    </rPh>
    <rPh sb="118" eb="120">
      <t>シュウシ</t>
    </rPh>
    <rPh sb="122" eb="124">
      <t>シュウニュウ</t>
    </rPh>
    <rPh sb="135" eb="137">
      <t>シシュツ</t>
    </rPh>
    <rPh sb="147" eb="149">
      <t>ケイジョウ</t>
    </rPh>
    <rPh sb="149" eb="151">
      <t>ソンシツ</t>
    </rPh>
    <rPh sb="168" eb="169">
      <t>ソウ</t>
    </rPh>
    <rPh sb="169" eb="171">
      <t>シサン</t>
    </rPh>
    <rPh sb="182" eb="183">
      <t>エン</t>
    </rPh>
    <rPh sb="187" eb="189">
      <t>ゲンキン</t>
    </rPh>
    <rPh sb="189" eb="191">
      <t>ヨキン</t>
    </rPh>
    <rPh sb="202" eb="204">
      <t>フサイ</t>
    </rPh>
    <rPh sb="215" eb="217">
      <t>シホン</t>
    </rPh>
    <rPh sb="225" eb="226">
      <t>セン</t>
    </rPh>
    <rPh sb="293" eb="29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</si>
</sst>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57.9</c:v>
                </c:pt>
                <c:pt idx="1">
                  <c:v>59.28</c:v>
                </c:pt>
                <c:pt idx="2">
                  <c:v>59.16</c:v>
                </c:pt>
                <c:pt idx="3">
                  <c:v>60.78</c:v>
                </c:pt>
                <c:pt idx="4">
                  <c:v>62.32</c:v>
                </c:pt>
              </c:numCache>
            </c:numRef>
          </c:val>
          <c:extLst>
            <c:ext xmlns:c16="http://schemas.microsoft.com/office/drawing/2014/chart" uri="{C3380CC4-5D6E-409C-BE32-E72D297353CC}">
              <c16:uniqueId val="{00000000-D7BC-4F60-858B-D294731A26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D7BC-4F60-858B-D294731A26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B8-4E4B-A33F-1F75CB49DD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CEB8-4E4B-A33F-1F75CB49DD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115.92</c:v>
                </c:pt>
                <c:pt idx="1">
                  <c:v>124.68</c:v>
                </c:pt>
                <c:pt idx="2">
                  <c:v>124.53</c:v>
                </c:pt>
                <c:pt idx="3">
                  <c:v>107.64</c:v>
                </c:pt>
                <c:pt idx="4">
                  <c:v>92.49</c:v>
                </c:pt>
              </c:numCache>
            </c:numRef>
          </c:val>
          <c:extLst>
            <c:ext xmlns:c16="http://schemas.microsoft.com/office/drawing/2014/chart" uri="{C3380CC4-5D6E-409C-BE32-E72D297353CC}">
              <c16:uniqueId val="{00000000-C58E-4F69-A130-C84FC306A7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C58E-4F69-A130-C84FC306A7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FB-4DE0-9291-6E514571D21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B3FB-4DE0-9291-6E514571D21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10.33</c:v>
                </c:pt>
                <c:pt idx="3">
                  <c:v>0</c:v>
                </c:pt>
                <c:pt idx="4">
                  <c:v>0</c:v>
                </c:pt>
              </c:numCache>
            </c:numRef>
          </c:val>
          <c:extLst>
            <c:ext xmlns:c16="http://schemas.microsoft.com/office/drawing/2014/chart" uri="{C3380CC4-5D6E-409C-BE32-E72D297353CC}">
              <c16:uniqueId val="{00000000-3352-495A-8E60-BB12ED6179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3352-495A-8E60-BB12ED6179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1688.08</c:v>
                </c:pt>
                <c:pt idx="1">
                  <c:v>1440.97</c:v>
                </c:pt>
                <c:pt idx="2">
                  <c:v>700.29</c:v>
                </c:pt>
                <c:pt idx="3">
                  <c:v>1298.3</c:v>
                </c:pt>
                <c:pt idx="4">
                  <c:v>1536.26</c:v>
                </c:pt>
              </c:numCache>
            </c:numRef>
          </c:val>
          <c:extLst>
            <c:ext xmlns:c16="http://schemas.microsoft.com/office/drawing/2014/chart" uri="{C3380CC4-5D6E-409C-BE32-E72D297353CC}">
              <c16:uniqueId val="{00000000-439E-416B-BC44-43B2DC5028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439E-416B-BC44-43B2DC5028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54.81</c:v>
                </c:pt>
                <c:pt idx="1">
                  <c:v>40.11</c:v>
                </c:pt>
                <c:pt idx="2">
                  <c:v>25.42</c:v>
                </c:pt>
                <c:pt idx="3">
                  <c:v>16.84</c:v>
                </c:pt>
                <c:pt idx="4">
                  <c:v>13.15</c:v>
                </c:pt>
              </c:numCache>
            </c:numRef>
          </c:val>
          <c:extLst>
            <c:ext xmlns:c16="http://schemas.microsoft.com/office/drawing/2014/chart" uri="{C3380CC4-5D6E-409C-BE32-E72D297353CC}">
              <c16:uniqueId val="{00000000-EEB4-4833-B959-642568F365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EEB4-4833-B959-642568F365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121.65</c:v>
                </c:pt>
                <c:pt idx="1">
                  <c:v>133.54</c:v>
                </c:pt>
                <c:pt idx="2">
                  <c:v>133.43</c:v>
                </c:pt>
                <c:pt idx="3">
                  <c:v>109.91</c:v>
                </c:pt>
                <c:pt idx="4">
                  <c:v>88.48</c:v>
                </c:pt>
              </c:numCache>
            </c:numRef>
          </c:val>
          <c:extLst>
            <c:ext xmlns:c16="http://schemas.microsoft.com/office/drawing/2014/chart" uri="{C3380CC4-5D6E-409C-BE32-E72D297353CC}">
              <c16:uniqueId val="{00000000-1AAA-418A-95D5-5F28946A05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1AAA-418A-95D5-5F28946A05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39.78</c:v>
                </c:pt>
                <c:pt idx="1">
                  <c:v>36.51</c:v>
                </c:pt>
                <c:pt idx="2">
                  <c:v>36.03</c:v>
                </c:pt>
                <c:pt idx="3">
                  <c:v>35.79</c:v>
                </c:pt>
                <c:pt idx="4">
                  <c:v>36</c:v>
                </c:pt>
              </c:numCache>
            </c:numRef>
          </c:val>
          <c:extLst>
            <c:ext xmlns:c16="http://schemas.microsoft.com/office/drawing/2014/chart" uri="{C3380CC4-5D6E-409C-BE32-E72D297353CC}">
              <c16:uniqueId val="{00000000-6CE7-4AD1-AE07-83C3615223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6CE7-4AD1-AE07-83C3615223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47.35</c:v>
                </c:pt>
                <c:pt idx="1">
                  <c:v>43.56</c:v>
                </c:pt>
                <c:pt idx="2">
                  <c:v>43.98</c:v>
                </c:pt>
                <c:pt idx="3">
                  <c:v>45.42</c:v>
                </c:pt>
                <c:pt idx="4">
                  <c:v>47.09</c:v>
                </c:pt>
              </c:numCache>
            </c:numRef>
          </c:val>
          <c:extLst>
            <c:ext xmlns:c16="http://schemas.microsoft.com/office/drawing/2014/chart" uri="{C3380CC4-5D6E-409C-BE32-E72D297353CC}">
              <c16:uniqueId val="{00000000-BD35-4E78-B900-701EDC3A83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BD35-4E78-B900-701EDC3A83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52</c:v>
                </c:pt>
                <c:pt idx="1">
                  <c:v>52</c:v>
                </c:pt>
                <c:pt idx="2">
                  <c:v>52</c:v>
                </c:pt>
                <c:pt idx="3">
                  <c:v>52</c:v>
                </c:pt>
                <c:pt idx="4">
                  <c:v>52</c:v>
                </c:pt>
              </c:numCache>
            </c:numRef>
          </c:val>
          <c:extLst>
            <c:ext xmlns:c16="http://schemas.microsoft.com/office/drawing/2014/chart" uri="{C3380CC4-5D6E-409C-BE32-E72D297353CC}">
              <c16:uniqueId val="{00000000-2DCE-4971-B897-DE36AD2511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2DCE-4971-B897-DE36AD2511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E43" zoomScale="70" zoomScaleNormal="7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島根県　浜田市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4709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92.1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5200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115.92</v>
      </c>
      <c r="Y32" s="90"/>
      <c r="Z32" s="90"/>
      <c r="AA32" s="90"/>
      <c r="AB32" s="90"/>
      <c r="AC32" s="90"/>
      <c r="AD32" s="90"/>
      <c r="AE32" s="90"/>
      <c r="AF32" s="90"/>
      <c r="AG32" s="90"/>
      <c r="AH32" s="90"/>
      <c r="AI32" s="90"/>
      <c r="AJ32" s="90"/>
      <c r="AK32" s="90"/>
      <c r="AL32" s="90"/>
      <c r="AM32" s="90"/>
      <c r="AN32" s="90"/>
      <c r="AO32" s="90"/>
      <c r="AP32" s="90"/>
      <c r="AQ32" s="91"/>
      <c r="AR32" s="89">
        <f>データ!U6</f>
        <v>124.68</v>
      </c>
      <c r="AS32" s="90"/>
      <c r="AT32" s="90"/>
      <c r="AU32" s="90"/>
      <c r="AV32" s="90"/>
      <c r="AW32" s="90"/>
      <c r="AX32" s="90"/>
      <c r="AY32" s="90"/>
      <c r="AZ32" s="90"/>
      <c r="BA32" s="90"/>
      <c r="BB32" s="90"/>
      <c r="BC32" s="90"/>
      <c r="BD32" s="90"/>
      <c r="BE32" s="90"/>
      <c r="BF32" s="90"/>
      <c r="BG32" s="90"/>
      <c r="BH32" s="90"/>
      <c r="BI32" s="90"/>
      <c r="BJ32" s="90"/>
      <c r="BK32" s="91"/>
      <c r="BL32" s="89">
        <f>データ!V6</f>
        <v>124.53</v>
      </c>
      <c r="BM32" s="90"/>
      <c r="BN32" s="90"/>
      <c r="BO32" s="90"/>
      <c r="BP32" s="90"/>
      <c r="BQ32" s="90"/>
      <c r="BR32" s="90"/>
      <c r="BS32" s="90"/>
      <c r="BT32" s="90"/>
      <c r="BU32" s="90"/>
      <c r="BV32" s="90"/>
      <c r="BW32" s="90"/>
      <c r="BX32" s="90"/>
      <c r="BY32" s="90"/>
      <c r="BZ32" s="90"/>
      <c r="CA32" s="90"/>
      <c r="CB32" s="90"/>
      <c r="CC32" s="90"/>
      <c r="CD32" s="90"/>
      <c r="CE32" s="91"/>
      <c r="CF32" s="89">
        <f>データ!W6</f>
        <v>107.64</v>
      </c>
      <c r="CG32" s="90"/>
      <c r="CH32" s="90"/>
      <c r="CI32" s="90"/>
      <c r="CJ32" s="90"/>
      <c r="CK32" s="90"/>
      <c r="CL32" s="90"/>
      <c r="CM32" s="90"/>
      <c r="CN32" s="90"/>
      <c r="CO32" s="90"/>
      <c r="CP32" s="90"/>
      <c r="CQ32" s="90"/>
      <c r="CR32" s="90"/>
      <c r="CS32" s="90"/>
      <c r="CT32" s="90"/>
      <c r="CU32" s="90"/>
      <c r="CV32" s="90"/>
      <c r="CW32" s="90"/>
      <c r="CX32" s="90"/>
      <c r="CY32" s="91"/>
      <c r="CZ32" s="89">
        <f>データ!X6</f>
        <v>92.49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1688.08</v>
      </c>
      <c r="JM32" s="90"/>
      <c r="JN32" s="90"/>
      <c r="JO32" s="90"/>
      <c r="JP32" s="90"/>
      <c r="JQ32" s="90"/>
      <c r="JR32" s="90"/>
      <c r="JS32" s="90"/>
      <c r="JT32" s="90"/>
      <c r="JU32" s="90"/>
      <c r="JV32" s="90"/>
      <c r="JW32" s="90"/>
      <c r="JX32" s="90"/>
      <c r="JY32" s="90"/>
      <c r="JZ32" s="90"/>
      <c r="KA32" s="90"/>
      <c r="KB32" s="90"/>
      <c r="KC32" s="90"/>
      <c r="KD32" s="90"/>
      <c r="KE32" s="91"/>
      <c r="KF32" s="89">
        <f>データ!AQ6</f>
        <v>1440.97</v>
      </c>
      <c r="KG32" s="90"/>
      <c r="KH32" s="90"/>
      <c r="KI32" s="90"/>
      <c r="KJ32" s="90"/>
      <c r="KK32" s="90"/>
      <c r="KL32" s="90"/>
      <c r="KM32" s="90"/>
      <c r="KN32" s="90"/>
      <c r="KO32" s="90"/>
      <c r="KP32" s="90"/>
      <c r="KQ32" s="90"/>
      <c r="KR32" s="90"/>
      <c r="KS32" s="90"/>
      <c r="KT32" s="90"/>
      <c r="KU32" s="90"/>
      <c r="KV32" s="90"/>
      <c r="KW32" s="90"/>
      <c r="KX32" s="90"/>
      <c r="KY32" s="91"/>
      <c r="KZ32" s="89">
        <f>データ!AR6</f>
        <v>700.29</v>
      </c>
      <c r="LA32" s="90"/>
      <c r="LB32" s="90"/>
      <c r="LC32" s="90"/>
      <c r="LD32" s="90"/>
      <c r="LE32" s="90"/>
      <c r="LF32" s="90"/>
      <c r="LG32" s="90"/>
      <c r="LH32" s="90"/>
      <c r="LI32" s="90"/>
      <c r="LJ32" s="90"/>
      <c r="LK32" s="90"/>
      <c r="LL32" s="90"/>
      <c r="LM32" s="90"/>
      <c r="LN32" s="90"/>
      <c r="LO32" s="90"/>
      <c r="LP32" s="90"/>
      <c r="LQ32" s="90"/>
      <c r="LR32" s="90"/>
      <c r="LS32" s="91"/>
      <c r="LT32" s="89">
        <f>データ!AS6</f>
        <v>1298.3</v>
      </c>
      <c r="LU32" s="90"/>
      <c r="LV32" s="90"/>
      <c r="LW32" s="90"/>
      <c r="LX32" s="90"/>
      <c r="LY32" s="90"/>
      <c r="LZ32" s="90"/>
      <c r="MA32" s="90"/>
      <c r="MB32" s="90"/>
      <c r="MC32" s="90"/>
      <c r="MD32" s="90"/>
      <c r="ME32" s="90"/>
      <c r="MF32" s="90"/>
      <c r="MG32" s="90"/>
      <c r="MH32" s="90"/>
      <c r="MI32" s="90"/>
      <c r="MJ32" s="90"/>
      <c r="MK32" s="90"/>
      <c r="ML32" s="90"/>
      <c r="MM32" s="91"/>
      <c r="MN32" s="89">
        <f>データ!AT6</f>
        <v>1536.26</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54.81</v>
      </c>
      <c r="OG32" s="90"/>
      <c r="OH32" s="90"/>
      <c r="OI32" s="90"/>
      <c r="OJ32" s="90"/>
      <c r="OK32" s="90"/>
      <c r="OL32" s="90"/>
      <c r="OM32" s="90"/>
      <c r="ON32" s="90"/>
      <c r="OO32" s="90"/>
      <c r="OP32" s="90"/>
      <c r="OQ32" s="90"/>
      <c r="OR32" s="90"/>
      <c r="OS32" s="90"/>
      <c r="OT32" s="90"/>
      <c r="OU32" s="90"/>
      <c r="OV32" s="90"/>
      <c r="OW32" s="90"/>
      <c r="OX32" s="90"/>
      <c r="OY32" s="91"/>
      <c r="OZ32" s="89">
        <f>データ!BB6</f>
        <v>40.11</v>
      </c>
      <c r="PA32" s="90"/>
      <c r="PB32" s="90"/>
      <c r="PC32" s="90"/>
      <c r="PD32" s="90"/>
      <c r="PE32" s="90"/>
      <c r="PF32" s="90"/>
      <c r="PG32" s="90"/>
      <c r="PH32" s="90"/>
      <c r="PI32" s="90"/>
      <c r="PJ32" s="90"/>
      <c r="PK32" s="90"/>
      <c r="PL32" s="90"/>
      <c r="PM32" s="90"/>
      <c r="PN32" s="90"/>
      <c r="PO32" s="90"/>
      <c r="PP32" s="90"/>
      <c r="PQ32" s="90"/>
      <c r="PR32" s="90"/>
      <c r="PS32" s="91"/>
      <c r="PT32" s="89">
        <f>データ!BC6</f>
        <v>25.42</v>
      </c>
      <c r="PU32" s="90"/>
      <c r="PV32" s="90"/>
      <c r="PW32" s="90"/>
      <c r="PX32" s="90"/>
      <c r="PY32" s="90"/>
      <c r="PZ32" s="90"/>
      <c r="QA32" s="90"/>
      <c r="QB32" s="90"/>
      <c r="QC32" s="90"/>
      <c r="QD32" s="90"/>
      <c r="QE32" s="90"/>
      <c r="QF32" s="90"/>
      <c r="QG32" s="90"/>
      <c r="QH32" s="90"/>
      <c r="QI32" s="90"/>
      <c r="QJ32" s="90"/>
      <c r="QK32" s="90"/>
      <c r="QL32" s="90"/>
      <c r="QM32" s="91"/>
      <c r="QN32" s="89">
        <f>データ!BD6</f>
        <v>16.84</v>
      </c>
      <c r="QO32" s="90"/>
      <c r="QP32" s="90"/>
      <c r="QQ32" s="90"/>
      <c r="QR32" s="90"/>
      <c r="QS32" s="90"/>
      <c r="QT32" s="90"/>
      <c r="QU32" s="90"/>
      <c r="QV32" s="90"/>
      <c r="QW32" s="90"/>
      <c r="QX32" s="90"/>
      <c r="QY32" s="90"/>
      <c r="QZ32" s="90"/>
      <c r="RA32" s="90"/>
      <c r="RB32" s="90"/>
      <c r="RC32" s="90"/>
      <c r="RD32" s="90"/>
      <c r="RE32" s="90"/>
      <c r="RF32" s="90"/>
      <c r="RG32" s="91"/>
      <c r="RH32" s="89">
        <f>データ!BE6</f>
        <v>13.15</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121.65</v>
      </c>
      <c r="Y55" s="90"/>
      <c r="Z55" s="90"/>
      <c r="AA55" s="90"/>
      <c r="AB55" s="90"/>
      <c r="AC55" s="90"/>
      <c r="AD55" s="90"/>
      <c r="AE55" s="90"/>
      <c r="AF55" s="90"/>
      <c r="AG55" s="90"/>
      <c r="AH55" s="90"/>
      <c r="AI55" s="90"/>
      <c r="AJ55" s="90"/>
      <c r="AK55" s="90"/>
      <c r="AL55" s="90"/>
      <c r="AM55" s="90"/>
      <c r="AN55" s="90"/>
      <c r="AO55" s="90"/>
      <c r="AP55" s="90"/>
      <c r="AQ55" s="91"/>
      <c r="AR55" s="89">
        <f>データ!BM6</f>
        <v>133.54</v>
      </c>
      <c r="AS55" s="90"/>
      <c r="AT55" s="90"/>
      <c r="AU55" s="90"/>
      <c r="AV55" s="90"/>
      <c r="AW55" s="90"/>
      <c r="AX55" s="90"/>
      <c r="AY55" s="90"/>
      <c r="AZ55" s="90"/>
      <c r="BA55" s="90"/>
      <c r="BB55" s="90"/>
      <c r="BC55" s="90"/>
      <c r="BD55" s="90"/>
      <c r="BE55" s="90"/>
      <c r="BF55" s="90"/>
      <c r="BG55" s="90"/>
      <c r="BH55" s="90"/>
      <c r="BI55" s="90"/>
      <c r="BJ55" s="90"/>
      <c r="BK55" s="91"/>
      <c r="BL55" s="89">
        <f>データ!BN6</f>
        <v>133.43</v>
      </c>
      <c r="BM55" s="90"/>
      <c r="BN55" s="90"/>
      <c r="BO55" s="90"/>
      <c r="BP55" s="90"/>
      <c r="BQ55" s="90"/>
      <c r="BR55" s="90"/>
      <c r="BS55" s="90"/>
      <c r="BT55" s="90"/>
      <c r="BU55" s="90"/>
      <c r="BV55" s="90"/>
      <c r="BW55" s="90"/>
      <c r="BX55" s="90"/>
      <c r="BY55" s="90"/>
      <c r="BZ55" s="90"/>
      <c r="CA55" s="90"/>
      <c r="CB55" s="90"/>
      <c r="CC55" s="90"/>
      <c r="CD55" s="90"/>
      <c r="CE55" s="91"/>
      <c r="CF55" s="89">
        <f>データ!BO6</f>
        <v>109.91</v>
      </c>
      <c r="CG55" s="90"/>
      <c r="CH55" s="90"/>
      <c r="CI55" s="90"/>
      <c r="CJ55" s="90"/>
      <c r="CK55" s="90"/>
      <c r="CL55" s="90"/>
      <c r="CM55" s="90"/>
      <c r="CN55" s="90"/>
      <c r="CO55" s="90"/>
      <c r="CP55" s="90"/>
      <c r="CQ55" s="90"/>
      <c r="CR55" s="90"/>
      <c r="CS55" s="90"/>
      <c r="CT55" s="90"/>
      <c r="CU55" s="90"/>
      <c r="CV55" s="90"/>
      <c r="CW55" s="90"/>
      <c r="CX55" s="90"/>
      <c r="CY55" s="91"/>
      <c r="CZ55" s="89">
        <f>データ!BP6</f>
        <v>88.48</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39.78</v>
      </c>
      <c r="ES55" s="90"/>
      <c r="ET55" s="90"/>
      <c r="EU55" s="90"/>
      <c r="EV55" s="90"/>
      <c r="EW55" s="90"/>
      <c r="EX55" s="90"/>
      <c r="EY55" s="90"/>
      <c r="EZ55" s="90"/>
      <c r="FA55" s="90"/>
      <c r="FB55" s="90"/>
      <c r="FC55" s="90"/>
      <c r="FD55" s="90"/>
      <c r="FE55" s="90"/>
      <c r="FF55" s="90"/>
      <c r="FG55" s="90"/>
      <c r="FH55" s="90"/>
      <c r="FI55" s="90"/>
      <c r="FJ55" s="90"/>
      <c r="FK55" s="91"/>
      <c r="FL55" s="89">
        <f>データ!BX6</f>
        <v>36.51</v>
      </c>
      <c r="FM55" s="90"/>
      <c r="FN55" s="90"/>
      <c r="FO55" s="90"/>
      <c r="FP55" s="90"/>
      <c r="FQ55" s="90"/>
      <c r="FR55" s="90"/>
      <c r="FS55" s="90"/>
      <c r="FT55" s="90"/>
      <c r="FU55" s="90"/>
      <c r="FV55" s="90"/>
      <c r="FW55" s="90"/>
      <c r="FX55" s="90"/>
      <c r="FY55" s="90"/>
      <c r="FZ55" s="90"/>
      <c r="GA55" s="90"/>
      <c r="GB55" s="90"/>
      <c r="GC55" s="90"/>
      <c r="GD55" s="90"/>
      <c r="GE55" s="91"/>
      <c r="GF55" s="89">
        <f>データ!BY6</f>
        <v>36.03</v>
      </c>
      <c r="GG55" s="90"/>
      <c r="GH55" s="90"/>
      <c r="GI55" s="90"/>
      <c r="GJ55" s="90"/>
      <c r="GK55" s="90"/>
      <c r="GL55" s="90"/>
      <c r="GM55" s="90"/>
      <c r="GN55" s="90"/>
      <c r="GO55" s="90"/>
      <c r="GP55" s="90"/>
      <c r="GQ55" s="90"/>
      <c r="GR55" s="90"/>
      <c r="GS55" s="90"/>
      <c r="GT55" s="90"/>
      <c r="GU55" s="90"/>
      <c r="GV55" s="90"/>
      <c r="GW55" s="90"/>
      <c r="GX55" s="90"/>
      <c r="GY55" s="91"/>
      <c r="GZ55" s="89">
        <f>データ!BZ6</f>
        <v>35.79</v>
      </c>
      <c r="HA55" s="90"/>
      <c r="HB55" s="90"/>
      <c r="HC55" s="90"/>
      <c r="HD55" s="90"/>
      <c r="HE55" s="90"/>
      <c r="HF55" s="90"/>
      <c r="HG55" s="90"/>
      <c r="HH55" s="90"/>
      <c r="HI55" s="90"/>
      <c r="HJ55" s="90"/>
      <c r="HK55" s="90"/>
      <c r="HL55" s="90"/>
      <c r="HM55" s="90"/>
      <c r="HN55" s="90"/>
      <c r="HO55" s="90"/>
      <c r="HP55" s="90"/>
      <c r="HQ55" s="90"/>
      <c r="HR55" s="90"/>
      <c r="HS55" s="91"/>
      <c r="HT55" s="89">
        <f>データ!CA6</f>
        <v>36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47.35</v>
      </c>
      <c r="JM55" s="90"/>
      <c r="JN55" s="90"/>
      <c r="JO55" s="90"/>
      <c r="JP55" s="90"/>
      <c r="JQ55" s="90"/>
      <c r="JR55" s="90"/>
      <c r="JS55" s="90"/>
      <c r="JT55" s="90"/>
      <c r="JU55" s="90"/>
      <c r="JV55" s="90"/>
      <c r="JW55" s="90"/>
      <c r="JX55" s="90"/>
      <c r="JY55" s="90"/>
      <c r="JZ55" s="90"/>
      <c r="KA55" s="90"/>
      <c r="KB55" s="90"/>
      <c r="KC55" s="90"/>
      <c r="KD55" s="90"/>
      <c r="KE55" s="91"/>
      <c r="KF55" s="89">
        <f>データ!CI6</f>
        <v>43.56</v>
      </c>
      <c r="KG55" s="90"/>
      <c r="KH55" s="90"/>
      <c r="KI55" s="90"/>
      <c r="KJ55" s="90"/>
      <c r="KK55" s="90"/>
      <c r="KL55" s="90"/>
      <c r="KM55" s="90"/>
      <c r="KN55" s="90"/>
      <c r="KO55" s="90"/>
      <c r="KP55" s="90"/>
      <c r="KQ55" s="90"/>
      <c r="KR55" s="90"/>
      <c r="KS55" s="90"/>
      <c r="KT55" s="90"/>
      <c r="KU55" s="90"/>
      <c r="KV55" s="90"/>
      <c r="KW55" s="90"/>
      <c r="KX55" s="90"/>
      <c r="KY55" s="91"/>
      <c r="KZ55" s="89">
        <f>データ!CJ6</f>
        <v>43.98</v>
      </c>
      <c r="LA55" s="90"/>
      <c r="LB55" s="90"/>
      <c r="LC55" s="90"/>
      <c r="LD55" s="90"/>
      <c r="LE55" s="90"/>
      <c r="LF55" s="90"/>
      <c r="LG55" s="90"/>
      <c r="LH55" s="90"/>
      <c r="LI55" s="90"/>
      <c r="LJ55" s="90"/>
      <c r="LK55" s="90"/>
      <c r="LL55" s="90"/>
      <c r="LM55" s="90"/>
      <c r="LN55" s="90"/>
      <c r="LO55" s="90"/>
      <c r="LP55" s="90"/>
      <c r="LQ55" s="90"/>
      <c r="LR55" s="90"/>
      <c r="LS55" s="91"/>
      <c r="LT55" s="89">
        <f>データ!CK6</f>
        <v>45.42</v>
      </c>
      <c r="LU55" s="90"/>
      <c r="LV55" s="90"/>
      <c r="LW55" s="90"/>
      <c r="LX55" s="90"/>
      <c r="LY55" s="90"/>
      <c r="LZ55" s="90"/>
      <c r="MA55" s="90"/>
      <c r="MB55" s="90"/>
      <c r="MC55" s="90"/>
      <c r="MD55" s="90"/>
      <c r="ME55" s="90"/>
      <c r="MF55" s="90"/>
      <c r="MG55" s="90"/>
      <c r="MH55" s="90"/>
      <c r="MI55" s="90"/>
      <c r="MJ55" s="90"/>
      <c r="MK55" s="90"/>
      <c r="ML55" s="90"/>
      <c r="MM55" s="91"/>
      <c r="MN55" s="89">
        <f>データ!CL6</f>
        <v>47.09</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52</v>
      </c>
      <c r="OG55" s="90"/>
      <c r="OH55" s="90"/>
      <c r="OI55" s="90"/>
      <c r="OJ55" s="90"/>
      <c r="OK55" s="90"/>
      <c r="OL55" s="90"/>
      <c r="OM55" s="90"/>
      <c r="ON55" s="90"/>
      <c r="OO55" s="90"/>
      <c r="OP55" s="90"/>
      <c r="OQ55" s="90"/>
      <c r="OR55" s="90"/>
      <c r="OS55" s="90"/>
      <c r="OT55" s="90"/>
      <c r="OU55" s="90"/>
      <c r="OV55" s="90"/>
      <c r="OW55" s="90"/>
      <c r="OX55" s="90"/>
      <c r="OY55" s="91"/>
      <c r="OZ55" s="89">
        <f>データ!CT6</f>
        <v>52</v>
      </c>
      <c r="PA55" s="90"/>
      <c r="PB55" s="90"/>
      <c r="PC55" s="90"/>
      <c r="PD55" s="90"/>
      <c r="PE55" s="90"/>
      <c r="PF55" s="90"/>
      <c r="PG55" s="90"/>
      <c r="PH55" s="90"/>
      <c r="PI55" s="90"/>
      <c r="PJ55" s="90"/>
      <c r="PK55" s="90"/>
      <c r="PL55" s="90"/>
      <c r="PM55" s="90"/>
      <c r="PN55" s="90"/>
      <c r="PO55" s="90"/>
      <c r="PP55" s="90"/>
      <c r="PQ55" s="90"/>
      <c r="PR55" s="90"/>
      <c r="PS55" s="91"/>
      <c r="PT55" s="89">
        <f>データ!CU6</f>
        <v>52</v>
      </c>
      <c r="PU55" s="90"/>
      <c r="PV55" s="90"/>
      <c r="PW55" s="90"/>
      <c r="PX55" s="90"/>
      <c r="PY55" s="90"/>
      <c r="PZ55" s="90"/>
      <c r="QA55" s="90"/>
      <c r="QB55" s="90"/>
      <c r="QC55" s="90"/>
      <c r="QD55" s="90"/>
      <c r="QE55" s="90"/>
      <c r="QF55" s="90"/>
      <c r="QG55" s="90"/>
      <c r="QH55" s="90"/>
      <c r="QI55" s="90"/>
      <c r="QJ55" s="90"/>
      <c r="QK55" s="90"/>
      <c r="QL55" s="90"/>
      <c r="QM55" s="91"/>
      <c r="QN55" s="89">
        <f>データ!CV6</f>
        <v>52</v>
      </c>
      <c r="QO55" s="90"/>
      <c r="QP55" s="90"/>
      <c r="QQ55" s="90"/>
      <c r="QR55" s="90"/>
      <c r="QS55" s="90"/>
      <c r="QT55" s="90"/>
      <c r="QU55" s="90"/>
      <c r="QV55" s="90"/>
      <c r="QW55" s="90"/>
      <c r="QX55" s="90"/>
      <c r="QY55" s="90"/>
      <c r="QZ55" s="90"/>
      <c r="RA55" s="90"/>
      <c r="RB55" s="90"/>
      <c r="RC55" s="90"/>
      <c r="RD55" s="90"/>
      <c r="RE55" s="90"/>
      <c r="RF55" s="90"/>
      <c r="RG55" s="91"/>
      <c r="RH55" s="89">
        <f>データ!CW6</f>
        <v>52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57.9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59.28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59.16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60.78</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62.32</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10.33</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Syk3gO+UKLbX2oEeq55te7B6+0yqg8jBlcImSS6h6jdPxkMsM0MxgkKsAP2f9/sVZIwHs6ceVvH/BbUzp8xc9Q==" saltValue="YhVEgoWYUjxDmLWSnL7Ri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115.92</v>
      </c>
      <c r="U6" s="35">
        <f>U7</f>
        <v>124.68</v>
      </c>
      <c r="V6" s="35">
        <f>V7</f>
        <v>124.53</v>
      </c>
      <c r="W6" s="35">
        <f>W7</f>
        <v>107.64</v>
      </c>
      <c r="X6" s="35">
        <f t="shared" si="3"/>
        <v>92.49</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1688.08</v>
      </c>
      <c r="AQ6" s="35">
        <f>AQ7</f>
        <v>1440.97</v>
      </c>
      <c r="AR6" s="35">
        <f>AR7</f>
        <v>700.29</v>
      </c>
      <c r="AS6" s="35">
        <f>AS7</f>
        <v>1298.3</v>
      </c>
      <c r="AT6" s="35">
        <f t="shared" si="3"/>
        <v>1536.26</v>
      </c>
      <c r="AU6" s="35">
        <f t="shared" si="3"/>
        <v>649.91999999999996</v>
      </c>
      <c r="AV6" s="35">
        <f t="shared" si="3"/>
        <v>680.22</v>
      </c>
      <c r="AW6" s="35">
        <f t="shared" si="3"/>
        <v>786.06</v>
      </c>
      <c r="AX6" s="35">
        <f t="shared" si="3"/>
        <v>771.18</v>
      </c>
      <c r="AY6" s="35">
        <f t="shared" si="3"/>
        <v>815.18</v>
      </c>
      <c r="AZ6" s="33" t="str">
        <f>IF(AZ7="-","【-】","【"&amp;SUBSTITUTE(TEXT(AZ7,"#,##0.00"),"-","△")&amp;"】")</f>
        <v>【462.72】</v>
      </c>
      <c r="BA6" s="35">
        <f t="shared" si="3"/>
        <v>54.81</v>
      </c>
      <c r="BB6" s="35">
        <f>BB7</f>
        <v>40.11</v>
      </c>
      <c r="BC6" s="35">
        <f>BC7</f>
        <v>25.42</v>
      </c>
      <c r="BD6" s="35">
        <f>BD7</f>
        <v>16.84</v>
      </c>
      <c r="BE6" s="35">
        <f t="shared" si="3"/>
        <v>13.15</v>
      </c>
      <c r="BF6" s="35">
        <f t="shared" si="3"/>
        <v>531.53</v>
      </c>
      <c r="BG6" s="35">
        <f t="shared" si="3"/>
        <v>504.73</v>
      </c>
      <c r="BH6" s="35">
        <f t="shared" si="3"/>
        <v>450.91</v>
      </c>
      <c r="BI6" s="35">
        <f t="shared" si="3"/>
        <v>444.01</v>
      </c>
      <c r="BJ6" s="35">
        <f t="shared" si="3"/>
        <v>413.29</v>
      </c>
      <c r="BK6" s="33" t="str">
        <f>IF(BK7="-","【-】","【"&amp;SUBSTITUTE(TEXT(BK7,"#,##0.00"),"-","△")&amp;"】")</f>
        <v>【233.92】</v>
      </c>
      <c r="BL6" s="35">
        <f t="shared" si="3"/>
        <v>121.65</v>
      </c>
      <c r="BM6" s="35">
        <f>BM7</f>
        <v>133.54</v>
      </c>
      <c r="BN6" s="35">
        <f>BN7</f>
        <v>133.43</v>
      </c>
      <c r="BO6" s="35">
        <f>BO7</f>
        <v>109.91</v>
      </c>
      <c r="BP6" s="35">
        <f t="shared" si="3"/>
        <v>88.48</v>
      </c>
      <c r="BQ6" s="35">
        <f t="shared" si="3"/>
        <v>93.31</v>
      </c>
      <c r="BR6" s="35">
        <f t="shared" si="3"/>
        <v>92.2</v>
      </c>
      <c r="BS6" s="35">
        <f t="shared" si="3"/>
        <v>103.39</v>
      </c>
      <c r="BT6" s="35">
        <f t="shared" si="3"/>
        <v>96.49</v>
      </c>
      <c r="BU6" s="35">
        <f t="shared" si="3"/>
        <v>101.92</v>
      </c>
      <c r="BV6" s="33" t="str">
        <f>IF(BV7="-","【-】","【"&amp;SUBSTITUTE(TEXT(BV7,"#,##0.00"),"-","△")&amp;"】")</f>
        <v>【112.31】</v>
      </c>
      <c r="BW6" s="35">
        <f t="shared" si="3"/>
        <v>39.78</v>
      </c>
      <c r="BX6" s="35">
        <f>BX7</f>
        <v>36.51</v>
      </c>
      <c r="BY6" s="35">
        <f>BY7</f>
        <v>36.03</v>
      </c>
      <c r="BZ6" s="35">
        <f>BZ7</f>
        <v>35.79</v>
      </c>
      <c r="CA6" s="35">
        <f t="shared" si="3"/>
        <v>36</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47.35</v>
      </c>
      <c r="CI6" s="35">
        <f>CI7</f>
        <v>43.56</v>
      </c>
      <c r="CJ6" s="35">
        <f>CJ7</f>
        <v>43.98</v>
      </c>
      <c r="CK6" s="35">
        <f>CK7</f>
        <v>45.42</v>
      </c>
      <c r="CL6" s="35">
        <f t="shared" si="5"/>
        <v>47.09</v>
      </c>
      <c r="CM6" s="35">
        <f t="shared" si="5"/>
        <v>43.85</v>
      </c>
      <c r="CN6" s="35">
        <f t="shared" si="5"/>
        <v>44.05</v>
      </c>
      <c r="CO6" s="35">
        <f t="shared" si="5"/>
        <v>45.51</v>
      </c>
      <c r="CP6" s="35">
        <f t="shared" si="5"/>
        <v>44.67</v>
      </c>
      <c r="CQ6" s="35">
        <f t="shared" si="5"/>
        <v>41.71</v>
      </c>
      <c r="CR6" s="33" t="str">
        <f>IF(CR7="-","【-】","【"&amp;SUBSTITUTE(TEXT(CR7,"#,##0.00"),"-","△")&amp;"】")</f>
        <v>【54.01】</v>
      </c>
      <c r="CS6" s="35">
        <f t="shared" ref="CS6:DB6" si="6">CS7</f>
        <v>52</v>
      </c>
      <c r="CT6" s="35">
        <f>CT7</f>
        <v>52</v>
      </c>
      <c r="CU6" s="35">
        <f>CU7</f>
        <v>52</v>
      </c>
      <c r="CV6" s="35">
        <f>CV7</f>
        <v>52</v>
      </c>
      <c r="CW6" s="35">
        <f t="shared" si="6"/>
        <v>52</v>
      </c>
      <c r="CX6" s="35">
        <f t="shared" si="6"/>
        <v>61.64</v>
      </c>
      <c r="CY6" s="35">
        <f t="shared" si="6"/>
        <v>61.85</v>
      </c>
      <c r="CZ6" s="35">
        <f t="shared" si="6"/>
        <v>64.14</v>
      </c>
      <c r="DA6" s="35">
        <f t="shared" si="6"/>
        <v>63.89</v>
      </c>
      <c r="DB6" s="35">
        <f t="shared" si="6"/>
        <v>64.7</v>
      </c>
      <c r="DC6" s="33" t="str">
        <f>IF(DC7="-","【-】","【"&amp;SUBSTITUTE(TEXT(DC7,"#,##0.00"),"-","△")&amp;"】")</f>
        <v>【76.67】</v>
      </c>
      <c r="DD6" s="35">
        <f t="shared" ref="DD6:DM6" si="7">DD7</f>
        <v>57.9</v>
      </c>
      <c r="DE6" s="35">
        <f>DE7</f>
        <v>59.28</v>
      </c>
      <c r="DF6" s="35">
        <f>DF7</f>
        <v>59.16</v>
      </c>
      <c r="DG6" s="35">
        <f>DG7</f>
        <v>60.78</v>
      </c>
      <c r="DH6" s="35">
        <f t="shared" si="7"/>
        <v>62.32</v>
      </c>
      <c r="DI6" s="35">
        <f t="shared" si="7"/>
        <v>52.15</v>
      </c>
      <c r="DJ6" s="35">
        <f t="shared" si="7"/>
        <v>52.21</v>
      </c>
      <c r="DK6" s="35">
        <f t="shared" si="7"/>
        <v>54.51</v>
      </c>
      <c r="DL6" s="35">
        <f t="shared" si="7"/>
        <v>55.38</v>
      </c>
      <c r="DM6" s="35">
        <f t="shared" si="7"/>
        <v>56.07</v>
      </c>
      <c r="DN6" s="33" t="str">
        <f>IF(DN7="-","【-】","【"&amp;SUBSTITUTE(TEXT(DN7,"#,##0.00"),"-","△")&amp;"】")</f>
        <v>【60.20】</v>
      </c>
      <c r="DO6" s="35">
        <f t="shared" ref="DO6:DX6" si="8">DO7</f>
        <v>0</v>
      </c>
      <c r="DP6" s="35">
        <f>DP7</f>
        <v>0</v>
      </c>
      <c r="DQ6" s="35">
        <f>DQ7</f>
        <v>0</v>
      </c>
      <c r="DR6" s="35">
        <f>DR7</f>
        <v>0</v>
      </c>
      <c r="DS6" s="35">
        <f t="shared" si="8"/>
        <v>0</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10.33</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10000</v>
      </c>
      <c r="L7" s="37" t="s">
        <v>96</v>
      </c>
      <c r="M7" s="38">
        <v>1</v>
      </c>
      <c r="N7" s="38">
        <v>4709</v>
      </c>
      <c r="O7" s="39" t="s">
        <v>97</v>
      </c>
      <c r="P7" s="39">
        <v>92.1</v>
      </c>
      <c r="Q7" s="38">
        <v>3</v>
      </c>
      <c r="R7" s="38">
        <v>5200</v>
      </c>
      <c r="S7" s="37" t="s">
        <v>98</v>
      </c>
      <c r="T7" s="40">
        <v>115.92</v>
      </c>
      <c r="U7" s="40">
        <v>124.68</v>
      </c>
      <c r="V7" s="40">
        <v>124.53</v>
      </c>
      <c r="W7" s="40">
        <v>107.64</v>
      </c>
      <c r="X7" s="40">
        <v>92.49</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1688.08</v>
      </c>
      <c r="AQ7" s="40">
        <v>1440.97</v>
      </c>
      <c r="AR7" s="40">
        <v>700.29</v>
      </c>
      <c r="AS7" s="40">
        <v>1298.3</v>
      </c>
      <c r="AT7" s="40">
        <v>1536.26</v>
      </c>
      <c r="AU7" s="40">
        <v>649.91999999999996</v>
      </c>
      <c r="AV7" s="40">
        <v>680.22</v>
      </c>
      <c r="AW7" s="40">
        <v>786.06</v>
      </c>
      <c r="AX7" s="40">
        <v>771.18</v>
      </c>
      <c r="AY7" s="40">
        <v>815.18</v>
      </c>
      <c r="AZ7" s="40">
        <v>462.72</v>
      </c>
      <c r="BA7" s="40">
        <v>54.81</v>
      </c>
      <c r="BB7" s="40">
        <v>40.11</v>
      </c>
      <c r="BC7" s="40">
        <v>25.42</v>
      </c>
      <c r="BD7" s="40">
        <v>16.84</v>
      </c>
      <c r="BE7" s="40">
        <v>13.15</v>
      </c>
      <c r="BF7" s="40">
        <v>531.53</v>
      </c>
      <c r="BG7" s="40">
        <v>504.73</v>
      </c>
      <c r="BH7" s="40">
        <v>450.91</v>
      </c>
      <c r="BI7" s="40">
        <v>444.01</v>
      </c>
      <c r="BJ7" s="40">
        <v>413.29</v>
      </c>
      <c r="BK7" s="40">
        <v>233.92</v>
      </c>
      <c r="BL7" s="40">
        <v>121.65</v>
      </c>
      <c r="BM7" s="40">
        <v>133.54</v>
      </c>
      <c r="BN7" s="40">
        <v>133.43</v>
      </c>
      <c r="BO7" s="40">
        <v>109.91</v>
      </c>
      <c r="BP7" s="40">
        <v>88.48</v>
      </c>
      <c r="BQ7" s="40">
        <v>93.31</v>
      </c>
      <c r="BR7" s="40">
        <v>92.2</v>
      </c>
      <c r="BS7" s="40">
        <v>103.39</v>
      </c>
      <c r="BT7" s="40">
        <v>96.49</v>
      </c>
      <c r="BU7" s="40">
        <v>101.92</v>
      </c>
      <c r="BV7" s="40">
        <v>112.31</v>
      </c>
      <c r="BW7" s="40">
        <v>39.78</v>
      </c>
      <c r="BX7" s="40">
        <v>36.51</v>
      </c>
      <c r="BY7" s="40">
        <v>36.03</v>
      </c>
      <c r="BZ7" s="40">
        <v>35.79</v>
      </c>
      <c r="CA7" s="40">
        <v>36</v>
      </c>
      <c r="CB7" s="40">
        <v>33.81</v>
      </c>
      <c r="CC7" s="40">
        <v>34.33</v>
      </c>
      <c r="CD7" s="40">
        <v>30.96</v>
      </c>
      <c r="CE7" s="40">
        <v>33.229999999999997</v>
      </c>
      <c r="CF7" s="40">
        <v>31.6</v>
      </c>
      <c r="CG7" s="40">
        <v>19.07</v>
      </c>
      <c r="CH7" s="40">
        <v>47.35</v>
      </c>
      <c r="CI7" s="40">
        <v>43.56</v>
      </c>
      <c r="CJ7" s="40">
        <v>43.98</v>
      </c>
      <c r="CK7" s="40">
        <v>45.42</v>
      </c>
      <c r="CL7" s="40">
        <v>47.09</v>
      </c>
      <c r="CM7" s="40">
        <v>43.85</v>
      </c>
      <c r="CN7" s="40">
        <v>44.05</v>
      </c>
      <c r="CO7" s="40">
        <v>45.51</v>
      </c>
      <c r="CP7" s="40">
        <v>44.67</v>
      </c>
      <c r="CQ7" s="40">
        <v>41.71</v>
      </c>
      <c r="CR7" s="40">
        <v>54.01</v>
      </c>
      <c r="CS7" s="40">
        <v>52</v>
      </c>
      <c r="CT7" s="40">
        <v>52</v>
      </c>
      <c r="CU7" s="40">
        <v>52</v>
      </c>
      <c r="CV7" s="40">
        <v>52</v>
      </c>
      <c r="CW7" s="40">
        <v>52</v>
      </c>
      <c r="CX7" s="40">
        <v>61.64</v>
      </c>
      <c r="CY7" s="40">
        <v>61.85</v>
      </c>
      <c r="CZ7" s="40">
        <v>64.14</v>
      </c>
      <c r="DA7" s="40">
        <v>63.89</v>
      </c>
      <c r="DB7" s="40">
        <v>64.7</v>
      </c>
      <c r="DC7" s="40">
        <v>76.67</v>
      </c>
      <c r="DD7" s="40">
        <v>57.9</v>
      </c>
      <c r="DE7" s="40">
        <v>59.28</v>
      </c>
      <c r="DF7" s="40">
        <v>59.16</v>
      </c>
      <c r="DG7" s="40">
        <v>60.78</v>
      </c>
      <c r="DH7" s="40">
        <v>62.32</v>
      </c>
      <c r="DI7" s="40">
        <v>52.15</v>
      </c>
      <c r="DJ7" s="40">
        <v>52.21</v>
      </c>
      <c r="DK7" s="40">
        <v>54.51</v>
      </c>
      <c r="DL7" s="40">
        <v>55.38</v>
      </c>
      <c r="DM7" s="40">
        <v>56.07</v>
      </c>
      <c r="DN7" s="40">
        <v>60.2</v>
      </c>
      <c r="DO7" s="40">
        <v>0</v>
      </c>
      <c r="DP7" s="40">
        <v>0</v>
      </c>
      <c r="DQ7" s="40">
        <v>0</v>
      </c>
      <c r="DR7" s="40">
        <v>0</v>
      </c>
      <c r="DS7" s="40">
        <v>0</v>
      </c>
      <c r="DT7" s="40">
        <v>29.43</v>
      </c>
      <c r="DU7" s="40">
        <v>32.03</v>
      </c>
      <c r="DV7" s="40">
        <v>36.58</v>
      </c>
      <c r="DW7" s="40">
        <v>40.880000000000003</v>
      </c>
      <c r="DX7" s="40">
        <v>41.24</v>
      </c>
      <c r="DY7" s="40">
        <v>48.27</v>
      </c>
      <c r="DZ7" s="40">
        <v>0</v>
      </c>
      <c r="EA7" s="40">
        <v>0</v>
      </c>
      <c r="EB7" s="40">
        <v>10.33</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115.92</v>
      </c>
      <c r="V11" s="48">
        <f>IF(U6="-",NA(),U6)</f>
        <v>124.68</v>
      </c>
      <c r="W11" s="48">
        <f>IF(V6="-",NA(),V6)</f>
        <v>124.53</v>
      </c>
      <c r="X11" s="48">
        <f>IF(W6="-",NA(),W6)</f>
        <v>107.64</v>
      </c>
      <c r="Y11" s="48">
        <f>IF(X6="-",NA(),X6)</f>
        <v>92.49</v>
      </c>
      <c r="AE11" s="47" t="s">
        <v>23</v>
      </c>
      <c r="AF11" s="48">
        <f>IF(AE6="-",NA(),AE6)</f>
        <v>0</v>
      </c>
      <c r="AG11" s="48">
        <f>IF(AF6="-",NA(),AF6)</f>
        <v>0</v>
      </c>
      <c r="AH11" s="48">
        <f>IF(AG6="-",NA(),AG6)</f>
        <v>0</v>
      </c>
      <c r="AI11" s="48">
        <f>IF(AH6="-",NA(),AH6)</f>
        <v>0</v>
      </c>
      <c r="AJ11" s="48">
        <f>IF(AI6="-",NA(),AI6)</f>
        <v>0</v>
      </c>
      <c r="AP11" s="47" t="s">
        <v>23</v>
      </c>
      <c r="AQ11" s="48">
        <f>IF(AP6="-",NA(),AP6)</f>
        <v>1688.08</v>
      </c>
      <c r="AR11" s="48">
        <f>IF(AQ6="-",NA(),AQ6)</f>
        <v>1440.97</v>
      </c>
      <c r="AS11" s="48">
        <f>IF(AR6="-",NA(),AR6)</f>
        <v>700.29</v>
      </c>
      <c r="AT11" s="48">
        <f>IF(AS6="-",NA(),AS6)</f>
        <v>1298.3</v>
      </c>
      <c r="AU11" s="48">
        <f>IF(AT6="-",NA(),AT6)</f>
        <v>1536.26</v>
      </c>
      <c r="BA11" s="47" t="s">
        <v>23</v>
      </c>
      <c r="BB11" s="48">
        <f>IF(BA6="-",NA(),BA6)</f>
        <v>54.81</v>
      </c>
      <c r="BC11" s="48">
        <f>IF(BB6="-",NA(),BB6)</f>
        <v>40.11</v>
      </c>
      <c r="BD11" s="48">
        <f>IF(BC6="-",NA(),BC6)</f>
        <v>25.42</v>
      </c>
      <c r="BE11" s="48">
        <f>IF(BD6="-",NA(),BD6)</f>
        <v>16.84</v>
      </c>
      <c r="BF11" s="48">
        <f>IF(BE6="-",NA(),BE6)</f>
        <v>13.15</v>
      </c>
      <c r="BL11" s="47" t="s">
        <v>23</v>
      </c>
      <c r="BM11" s="48">
        <f>IF(BL6="-",NA(),BL6)</f>
        <v>121.65</v>
      </c>
      <c r="BN11" s="48">
        <f>IF(BM6="-",NA(),BM6)</f>
        <v>133.54</v>
      </c>
      <c r="BO11" s="48">
        <f>IF(BN6="-",NA(),BN6)</f>
        <v>133.43</v>
      </c>
      <c r="BP11" s="48">
        <f>IF(BO6="-",NA(),BO6)</f>
        <v>109.91</v>
      </c>
      <c r="BQ11" s="48">
        <f>IF(BP6="-",NA(),BP6)</f>
        <v>88.48</v>
      </c>
      <c r="BW11" s="47" t="s">
        <v>23</v>
      </c>
      <c r="BX11" s="48">
        <f>IF(BW6="-",NA(),BW6)</f>
        <v>39.78</v>
      </c>
      <c r="BY11" s="48">
        <f>IF(BX6="-",NA(),BX6)</f>
        <v>36.51</v>
      </c>
      <c r="BZ11" s="48">
        <f>IF(BY6="-",NA(),BY6)</f>
        <v>36.03</v>
      </c>
      <c r="CA11" s="48">
        <f>IF(BZ6="-",NA(),BZ6)</f>
        <v>35.79</v>
      </c>
      <c r="CB11" s="48">
        <f>IF(CA6="-",NA(),CA6)</f>
        <v>36</v>
      </c>
      <c r="CH11" s="47" t="s">
        <v>23</v>
      </c>
      <c r="CI11" s="48">
        <f>IF(CH6="-",NA(),CH6)</f>
        <v>47.35</v>
      </c>
      <c r="CJ11" s="48">
        <f>IF(CI6="-",NA(),CI6)</f>
        <v>43.56</v>
      </c>
      <c r="CK11" s="48">
        <f>IF(CJ6="-",NA(),CJ6)</f>
        <v>43.98</v>
      </c>
      <c r="CL11" s="48">
        <f>IF(CK6="-",NA(),CK6)</f>
        <v>45.42</v>
      </c>
      <c r="CM11" s="48">
        <f>IF(CL6="-",NA(),CL6)</f>
        <v>47.09</v>
      </c>
      <c r="CS11" s="47" t="s">
        <v>23</v>
      </c>
      <c r="CT11" s="48">
        <f>IF(CS6="-",NA(),CS6)</f>
        <v>52</v>
      </c>
      <c r="CU11" s="48">
        <f>IF(CT6="-",NA(),CT6)</f>
        <v>52</v>
      </c>
      <c r="CV11" s="48">
        <f>IF(CU6="-",NA(),CU6)</f>
        <v>52</v>
      </c>
      <c r="CW11" s="48">
        <f>IF(CV6="-",NA(),CV6)</f>
        <v>52</v>
      </c>
      <c r="CX11" s="48">
        <f>IF(CW6="-",NA(),CW6)</f>
        <v>52</v>
      </c>
      <c r="DD11" s="47" t="s">
        <v>23</v>
      </c>
      <c r="DE11" s="48">
        <f>IF(DD6="-",NA(),DD6)</f>
        <v>57.9</v>
      </c>
      <c r="DF11" s="48">
        <f>IF(DE6="-",NA(),DE6)</f>
        <v>59.28</v>
      </c>
      <c r="DG11" s="48">
        <f>IF(DF6="-",NA(),DF6)</f>
        <v>59.16</v>
      </c>
      <c r="DH11" s="48">
        <f>IF(DG6="-",NA(),DG6)</f>
        <v>60.78</v>
      </c>
      <c r="DI11" s="48">
        <f>IF(DH6="-",NA(),DH6)</f>
        <v>62.32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10.33</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2023-02-11T02:54:36Z</cp:lastPrinted>
  <dcterms:created xsi:type="dcterms:W3CDTF">2022-12-01T02:35:38Z</dcterms:created>
  <dcterms:modified xsi:type="dcterms:W3CDTF">2023-02-11T02:58:23Z</dcterms:modified>
  <cp:category/>
</cp:coreProperties>
</file>