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y6Udr1jhVLPOQrvqagJRoYwVwjr0pb5JlYCNqfzbi/XkGNJ6dkOesSvV+7ZubYQjitK/8cvA7dNpvlTOAuwZBA==" workbookSaltValue="00Og+88NIu6eh5d/L96M2Q==" workbookSpinCount="100000" lockStructure="1"/>
  <bookViews>
    <workbookView xWindow="-105" yWindow="-105" windowWidth="23250" windowHeight="1257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GQ53" i="4" s="1"/>
  <c r="BM7" i="5"/>
  <c r="BL7" i="5"/>
  <c r="FE53" i="4" s="1"/>
  <c r="BK7" i="5"/>
  <c r="BJ7" i="5"/>
  <c r="HJ52" i="4" s="1"/>
  <c r="BI7" i="5"/>
  <c r="BH7" i="5"/>
  <c r="FX52" i="4" s="1"/>
  <c r="BG7" i="5"/>
  <c r="BF7" i="5"/>
  <c r="EL52" i="4" s="1"/>
  <c r="BD7" i="5"/>
  <c r="BC7" i="5"/>
  <c r="BZ53" i="4" s="1"/>
  <c r="BB7" i="5"/>
  <c r="BA7" i="5"/>
  <c r="AN53" i="4" s="1"/>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CS31" i="4" s="1"/>
  <c r="AB7" i="5"/>
  <c r="AA7" i="5"/>
  <c r="BG31" i="4" s="1"/>
  <c r="Z7" i="5"/>
  <c r="Y7" i="5"/>
  <c r="U31" i="4" s="1"/>
  <c r="X7" i="5"/>
  <c r="W7" i="5"/>
  <c r="JQ10" i="4" s="1"/>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FX53" i="4"/>
  <c r="EL53" i="4"/>
  <c r="CS53" i="4"/>
  <c r="BG53" i="4"/>
  <c r="U53" i="4"/>
  <c r="LH52" i="4"/>
  <c r="JV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BZ31" i="4"/>
  <c r="AN31" i="4"/>
  <c r="LJ10" i="4"/>
  <c r="HX10" i="4"/>
  <c r="DU10" i="4"/>
  <c r="B10" i="4"/>
  <c r="JQ8" i="4"/>
  <c r="FJ8" i="4"/>
  <c r="CF8" i="4"/>
  <c r="B8" i="4"/>
  <c r="MI76" i="4" l="1"/>
  <c r="HJ51" i="4"/>
  <c r="MA30" i="4"/>
  <c r="BZ76" i="4"/>
  <c r="MA51" i="4"/>
  <c r="IT76" i="4"/>
  <c r="CS51" i="4"/>
  <c r="HJ30" i="4"/>
  <c r="CS30" i="4"/>
  <c r="C11" i="5"/>
  <c r="D11" i="5"/>
  <c r="E11" i="5"/>
  <c r="B11" i="5"/>
  <c r="BK76" i="4" l="1"/>
  <c r="LH51" i="4"/>
  <c r="BZ30" i="4"/>
  <c r="LT76" i="4"/>
  <c r="GQ51" i="4"/>
  <c r="LH30" i="4"/>
  <c r="IE76" i="4"/>
  <c r="BZ51" i="4"/>
  <c r="GQ30" i="4"/>
  <c r="BG30" i="4"/>
  <c r="LE76" i="4"/>
  <c r="BG51" i="4"/>
  <c r="AV76" i="4"/>
  <c r="KO51" i="4"/>
  <c r="FX51" i="4"/>
  <c r="KO30" i="4"/>
  <c r="HP76" i="4"/>
  <c r="FX30" i="4"/>
  <c r="KP76" i="4"/>
  <c r="HA76" i="4"/>
  <c r="AN51" i="4"/>
  <c r="FE30" i="4"/>
  <c r="JV51" i="4"/>
  <c r="AN30" i="4"/>
  <c r="JV30" i="4"/>
  <c r="AG76" i="4"/>
  <c r="FE51" i="4"/>
  <c r="KA76" i="4"/>
  <c r="EL51" i="4"/>
  <c r="JC30" i="4"/>
  <c r="U30" i="4"/>
  <c r="GL76" i="4"/>
  <c r="U51" i="4"/>
  <c r="EL30" i="4"/>
  <c r="JC51" i="4"/>
  <c r="R76"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<sst xmlns="http://schemas.openxmlformats.org/spreadsheetml/2006/main" count="278" uniqueCount="135">
  <si>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</si>
  <si>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</si>
  <si>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</si>
  <si>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</si>
  <si>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</si>
  <si>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</si>
  <si>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</si>
  <si>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</si>
  <si>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</si>
  <si>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</si>
  <si>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</si>
  <si>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</si>
  <si>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</si>
  <si>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</si>
  <si>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</si>
  <si>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</si>
  <si>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</si>
  <si>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</si>
  <si>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</si>
  <si>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</si>
  <si>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</si>
  <si>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</si>
  <si>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</si>
  <si>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</si>
  <si>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</si>
  <si>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</si>
  <si>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</si>
  <si>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</si>
  <si>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</si>
  <si>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</si>
  <si>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</si>
  <si>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</si>
  <si>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</si>
  <si>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</si>
  <si>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</si>
  <si>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</si>
  <si>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</si>
  <si>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</si>
  <si>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</si>
  <si>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</si>
  <si>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</si>
  <si>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</si>
  <si>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</si>
  <si>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</si>
  <si>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</si>
  <si>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</si>
  <si>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</si>
  <si>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</si>
  <si>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</si>
  <si>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</si>
  <si>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</si>
  <si>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</si>
  <si>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</si>
  <si>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</si>
  <si>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</si>
  <si>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</si>
  <si>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</si>
  <si>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</si>
  <si>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</si>
  <si>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</si>
  <si>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</si>
  <si>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</si>
  <si>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</si>
  <si>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</si>
  <si>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</si>
  <si>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</si>
  <si>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</si>
  <si>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</si>
  <si>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</si>
  <si>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</si>
  <si>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</si>
  <si>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</si>
  <si>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</si>
  <si>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</si>
  <si>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</si>
  <si>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</si>
  <si>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</si>
  <si>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</si>
  <si>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</si>
  <si>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</si>
  <si>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</si>
  <si>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</si>
  <si>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</si>
  <si>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</si>
  <si>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</si>
  <si>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</si>
  <si>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</si>
  <si>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</si>
  <si>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</si>
  <si>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</si>
  <si>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</si>
  <si>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</si>
  <si>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</si>
  <si>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</si>
  <si>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</si>
  <si>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</si>
  <si>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</si>
  <si>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</si>
  <si>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</si>
  <si>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</si>
  <si>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</si>
  <si>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</si>
  <si>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当該値(N-1)</t>
    <phoneticPr fontId="5"/>
  </si>
  <si>
    <t>当該値(N)</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</si>
  <si>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</si>
  <si>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</si>
  <si>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</si>
  <si>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</si>
  <si>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</si>
  <si>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</si>
  <si>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</si>
  <si>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</si>
  <si>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</si>
  <si>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隠岐の島町</t>
  </si>
  <si>
    <t>西郷港埠頭第二駐車場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</si>
  <si>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</si>
  <si>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</si>
  <si>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</si>
  <si>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</si>
  <si>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</si>
  <si>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</si>
  <si>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</si>
  <si>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</si>
  <si>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</si>
  <si>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</si>
  <si>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</si>
  <si>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</si>
  <si>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</si>
  <si>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</si>
  <si>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</si>
  <si>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</si>
  <si>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上記１.のとおり、県有地を借り上げて駐車場を運営していることから資産等はない。</t>
    <phoneticPr fontId="5"/>
  </si>
  <si>
    <t>　西郷港埠頭第二駐車場は、令和2年度に改修が行われ収容台数を増やしている。現在はコロナ禍による旅行者及び帰省者の減少により稼働率の低下した状態だが、従来は収益の状況も良く、需要が高いため駐車場事業の継続は必要と認められる。今後の経営について、隠岐の島町駐車場整備事業経営戦略に記載の通り、指定管理者制度を継続し安定した駐車場経営を目指す。</t>
    <phoneticPr fontId="5"/>
  </si>
  <si>
    <t>　西郷港埠頭第二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要のないことから、他団体と比較して①収益的収支比率は低いものの、独立採算で運営できている。
※①収益的収支比率について、算定式分母の総費用が誤っていた為、本来は［R02は98％」となる。
※④売上高GOP比率について、算定式分子の営業費用が誤っていた為、本来は［R02は18％」となる。</t>
    <phoneticPr fontId="5"/>
  </si>
  <si>
    <t>　西郷港内の駐車場であるため、隠岐汽船の利用者及びその送迎の為の利用がほとんどであり、繁忙期には満車となることが多い。そのため、他団体に比べ高い稼働率で推移していたが、令和2年度4月から、コロナ禍による「緊急事態宣言」が全国を対象として発令されたため移動制限・自粛により稼働が低下している。この状況は令和3年度も継続しており、コロナ禍収束まで現状の稼働率で推移するものと思われる。
※⑤EBITDAについて、算定式内の総費用が誤っていた為、本来は［R02は△43千円」となる。</t>
    <rPh sb="167" eb="169">
      <t>シュウソク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</si>
</sst>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100.7</c:v>
                </c:pt>
                <c:pt idx="1">
                  <c:v>100</c:v>
                </c:pt>
                <c:pt idx="2">
                  <c:v>100</c:v>
                </c:pt>
                <c:pt idx="3">
                  <c:v>107</c:v>
                </c:pt>
                <c:pt idx="4">
                  <c:v>68.5</c:v>
                </c:pt>
              </c:numCache>
            </c:numRef>
          </c:val>
          <c:extLst>
            <c:ext xmlns:c16="http://schemas.microsoft.com/office/drawing/2014/chart" uri="{C3380CC4-5D6E-409C-BE32-E72D297353CC}">
              <c16:uniqueId val="{00000000-F726-4628-BC7D-C9A50498DBE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F726-4628-BC7D-C9A50498DBE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B5-4391-A11F-95AB25348E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8EB5-4391-A11F-95AB25348E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CB4-4383-8C13-DA5199236E6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B4-4383-8C13-DA5199236E6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94D-4AFC-A9DD-A47AEE81E21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94D-4AFC-A9DD-A47AEE81E21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5F-40FC-9EEE-9A367F3F2D8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415F-40FC-9EEE-9A367F3F2D8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9D6-4A9E-B135-AAE052F0BF5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59D6-4A9E-B135-AAE052F0BF5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450</c:v>
                </c:pt>
                <c:pt idx="1">
                  <c:v>440.9</c:v>
                </c:pt>
                <c:pt idx="2">
                  <c:v>454.5</c:v>
                </c:pt>
                <c:pt idx="3">
                  <c:v>522.70000000000005</c:v>
                </c:pt>
                <c:pt idx="4">
                  <c:v>125</c:v>
                </c:pt>
              </c:numCache>
            </c:numRef>
          </c:val>
          <c:extLst>
            <c:ext xmlns:c16="http://schemas.microsoft.com/office/drawing/2014/chart" uri="{C3380CC4-5D6E-409C-BE32-E72D297353CC}">
              <c16:uniqueId val="{00000000-5C0B-4276-9997-74CFB226388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5C0B-4276-9997-74CFB226388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7.5</c:v>
                </c:pt>
                <c:pt idx="1">
                  <c:v>5</c:v>
                </c:pt>
                <c:pt idx="2">
                  <c:v>6</c:v>
                </c:pt>
                <c:pt idx="3">
                  <c:v>14</c:v>
                </c:pt>
                <c:pt idx="4">
                  <c:v>82</c:v>
                </c:pt>
              </c:numCache>
            </c:numRef>
          </c:val>
          <c:extLst>
            <c:ext xmlns:c16="http://schemas.microsoft.com/office/drawing/2014/chart" uri="{C3380CC4-5D6E-409C-BE32-E72D297353CC}">
              <c16:uniqueId val="{00000000-08B5-451F-8317-9266AC79CB0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08B5-451F-8317-9266AC79CB0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24</c:v>
                </c:pt>
                <c:pt idx="1">
                  <c:v>0</c:v>
                </c:pt>
                <c:pt idx="2">
                  <c:v>0</c:v>
                </c:pt>
                <c:pt idx="3">
                  <c:v>266</c:v>
                </c:pt>
                <c:pt idx="4">
                  <c:v>-724</c:v>
                </c:pt>
              </c:numCache>
            </c:numRef>
          </c:val>
          <c:extLst>
            <c:ext xmlns:c16="http://schemas.microsoft.com/office/drawing/2014/chart" uri="{C3380CC4-5D6E-409C-BE32-E72D297353CC}">
              <c16:uniqueId val="{00000000-4976-49C3-8A2B-99F864D1A41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4976-49C3-8A2B-99F864D1A41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D34"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島根県隠岐の島町　西郷港埠頭第二駐車場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1408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100.7</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107</v>
      </c>
      <c r="CA31" s="110"/>
      <c r="CB31" s="110"/>
      <c r="CC31" s="110"/>
      <c r="CD31" s="110"/>
      <c r="CE31" s="110"/>
      <c r="CF31" s="110"/>
      <c r="CG31" s="110"/>
      <c r="CH31" s="110"/>
      <c r="CI31" s="110"/>
      <c r="CJ31" s="110"/>
      <c r="CK31" s="110"/>
      <c r="CL31" s="110"/>
      <c r="CM31" s="110"/>
      <c r="CN31" s="110"/>
      <c r="CO31" s="110"/>
      <c r="CP31" s="110"/>
      <c r="CQ31" s="110"/>
      <c r="CR31" s="110"/>
      <c r="CS31" s="110">
        <f>データ!AC7</f>
        <v>68.5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450</v>
      </c>
      <c r="JD31" s="81"/>
      <c r="JE31" s="81"/>
      <c r="JF31" s="81"/>
      <c r="JG31" s="81"/>
      <c r="JH31" s="81"/>
      <c r="JI31" s="81"/>
      <c r="JJ31" s="81"/>
      <c r="JK31" s="81"/>
      <c r="JL31" s="81"/>
      <c r="JM31" s="81"/>
      <c r="JN31" s="81"/>
      <c r="JO31" s="81"/>
      <c r="JP31" s="81"/>
      <c r="JQ31" s="81"/>
      <c r="JR31" s="81"/>
      <c r="JS31" s="81"/>
      <c r="JT31" s="81"/>
      <c r="JU31" s="82"/>
      <c r="JV31" s="80">
        <f>データ!DL7</f>
        <v>440.9</v>
      </c>
      <c r="JW31" s="81"/>
      <c r="JX31" s="81"/>
      <c r="JY31" s="81"/>
      <c r="JZ31" s="81"/>
      <c r="KA31" s="81"/>
      <c r="KB31" s="81"/>
      <c r="KC31" s="81"/>
      <c r="KD31" s="81"/>
      <c r="KE31" s="81"/>
      <c r="KF31" s="81"/>
      <c r="KG31" s="81"/>
      <c r="KH31" s="81"/>
      <c r="KI31" s="81"/>
      <c r="KJ31" s="81"/>
      <c r="KK31" s="81"/>
      <c r="KL31" s="81"/>
      <c r="KM31" s="81"/>
      <c r="KN31" s="82"/>
      <c r="KO31" s="80">
        <f>データ!DM7</f>
        <v>454.5</v>
      </c>
      <c r="KP31" s="81"/>
      <c r="KQ31" s="81"/>
      <c r="KR31" s="81"/>
      <c r="KS31" s="81"/>
      <c r="KT31" s="81"/>
      <c r="KU31" s="81"/>
      <c r="KV31" s="81"/>
      <c r="KW31" s="81"/>
      <c r="KX31" s="81"/>
      <c r="KY31" s="81"/>
      <c r="KZ31" s="81"/>
      <c r="LA31" s="81"/>
      <c r="LB31" s="81"/>
      <c r="LC31" s="81"/>
      <c r="LD31" s="81"/>
      <c r="LE31" s="81"/>
      <c r="LF31" s="81"/>
      <c r="LG31" s="82"/>
      <c r="LH31" s="80">
        <f>データ!DN7</f>
        <v>522.70000000000005</v>
      </c>
      <c r="LI31" s="81"/>
      <c r="LJ31" s="81"/>
      <c r="LK31" s="81"/>
      <c r="LL31" s="81"/>
      <c r="LM31" s="81"/>
      <c r="LN31" s="81"/>
      <c r="LO31" s="81"/>
      <c r="LP31" s="81"/>
      <c r="LQ31" s="81"/>
      <c r="LR31" s="81"/>
      <c r="LS31" s="81"/>
      <c r="LT31" s="81"/>
      <c r="LU31" s="81"/>
      <c r="LV31" s="81"/>
      <c r="LW31" s="81"/>
      <c r="LX31" s="81"/>
      <c r="LY31" s="81"/>
      <c r="LZ31" s="82"/>
      <c r="MA31" s="80">
        <f>データ!DO7</f>
        <v>125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7.5</v>
      </c>
      <c r="EM52" s="110"/>
      <c r="EN52" s="110"/>
      <c r="EO52" s="110"/>
      <c r="EP52" s="110"/>
      <c r="EQ52" s="110"/>
      <c r="ER52" s="110"/>
      <c r="ES52" s="110"/>
      <c r="ET52" s="110"/>
      <c r="EU52" s="110"/>
      <c r="EV52" s="110"/>
      <c r="EW52" s="110"/>
      <c r="EX52" s="110"/>
      <c r="EY52" s="110"/>
      <c r="EZ52" s="110"/>
      <c r="FA52" s="110"/>
      <c r="FB52" s="110"/>
      <c r="FC52" s="110"/>
      <c r="FD52" s="110"/>
      <c r="FE52" s="110">
        <f>データ!BG7</f>
        <v>5</v>
      </c>
      <c r="FF52" s="110"/>
      <c r="FG52" s="110"/>
      <c r="FH52" s="110"/>
      <c r="FI52" s="110"/>
      <c r="FJ52" s="110"/>
      <c r="FK52" s="110"/>
      <c r="FL52" s="110"/>
      <c r="FM52" s="110"/>
      <c r="FN52" s="110"/>
      <c r="FO52" s="110"/>
      <c r="FP52" s="110"/>
      <c r="FQ52" s="110"/>
      <c r="FR52" s="110"/>
      <c r="FS52" s="110"/>
      <c r="FT52" s="110"/>
      <c r="FU52" s="110"/>
      <c r="FV52" s="110"/>
      <c r="FW52" s="110"/>
      <c r="FX52" s="110">
        <f>データ!BH7</f>
        <v>6</v>
      </c>
      <c r="FY52" s="110"/>
      <c r="FZ52" s="110"/>
      <c r="GA52" s="110"/>
      <c r="GB52" s="110"/>
      <c r="GC52" s="110"/>
      <c r="GD52" s="110"/>
      <c r="GE52" s="110"/>
      <c r="GF52" s="110"/>
      <c r="GG52" s="110"/>
      <c r="GH52" s="110"/>
      <c r="GI52" s="110"/>
      <c r="GJ52" s="110"/>
      <c r="GK52" s="110"/>
      <c r="GL52" s="110"/>
      <c r="GM52" s="110"/>
      <c r="GN52" s="110"/>
      <c r="GO52" s="110"/>
      <c r="GP52" s="110"/>
      <c r="GQ52" s="110">
        <f>データ!BI7</f>
        <v>14</v>
      </c>
      <c r="GR52" s="110"/>
      <c r="GS52" s="110"/>
      <c r="GT52" s="110"/>
      <c r="GU52" s="110"/>
      <c r="GV52" s="110"/>
      <c r="GW52" s="110"/>
      <c r="GX52" s="110"/>
      <c r="GY52" s="110"/>
      <c r="GZ52" s="110"/>
      <c r="HA52" s="110"/>
      <c r="HB52" s="110"/>
      <c r="HC52" s="110"/>
      <c r="HD52" s="110"/>
      <c r="HE52" s="110"/>
      <c r="HF52" s="110"/>
      <c r="HG52" s="110"/>
      <c r="HH52" s="110"/>
      <c r="HI52" s="110"/>
      <c r="HJ52" s="110">
        <f>データ!BJ7</f>
        <v>82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24</v>
      </c>
      <c r="JD52" s="106"/>
      <c r="JE52" s="106"/>
      <c r="JF52" s="106"/>
      <c r="JG52" s="106"/>
      <c r="JH52" s="106"/>
      <c r="JI52" s="106"/>
      <c r="JJ52" s="106"/>
      <c r="JK52" s="106"/>
      <c r="JL52" s="106"/>
      <c r="JM52" s="106"/>
      <c r="JN52" s="106"/>
      <c r="JO52" s="106"/>
      <c r="JP52" s="106"/>
      <c r="JQ52" s="106"/>
      <c r="JR52" s="106"/>
      <c r="JS52" s="106"/>
      <c r="JT52" s="106"/>
      <c r="JU52" s="106"/>
      <c r="JV52" s="106">
        <f>データ!BR7</f>
        <v>0</v>
      </c>
      <c r="JW52" s="106"/>
      <c r="JX52" s="106"/>
      <c r="JY52" s="106"/>
      <c r="JZ52" s="106"/>
      <c r="KA52" s="106"/>
      <c r="KB52" s="106"/>
      <c r="KC52" s="106"/>
      <c r="KD52" s="106"/>
      <c r="KE52" s="106"/>
      <c r="KF52" s="106"/>
      <c r="KG52" s="106"/>
      <c r="KH52" s="106"/>
      <c r="KI52" s="106"/>
      <c r="KJ52" s="106"/>
      <c r="KK52" s="106"/>
      <c r="KL52" s="106"/>
      <c r="KM52" s="106"/>
      <c r="KN52" s="106"/>
      <c r="KO52" s="106">
        <f>データ!BS7</f>
        <v>0</v>
      </c>
      <c r="KP52" s="106"/>
      <c r="KQ52" s="106"/>
      <c r="KR52" s="106"/>
      <c r="KS52" s="106"/>
      <c r="KT52" s="106"/>
      <c r="KU52" s="106"/>
      <c r="KV52" s="106"/>
      <c r="KW52" s="106"/>
      <c r="KX52" s="106"/>
      <c r="KY52" s="106"/>
      <c r="KZ52" s="106"/>
      <c r="LA52" s="106"/>
      <c r="LB52" s="106"/>
      <c r="LC52" s="106"/>
      <c r="LD52" s="106"/>
      <c r="LE52" s="106"/>
      <c r="LF52" s="106"/>
      <c r="LG52" s="106"/>
      <c r="LH52" s="106">
        <f>データ!BT7</f>
        <v>266</v>
      </c>
      <c r="LI52" s="106"/>
      <c r="LJ52" s="106"/>
      <c r="LK52" s="106"/>
      <c r="LL52" s="106"/>
      <c r="LM52" s="106"/>
      <c r="LN52" s="106"/>
      <c r="LO52" s="106"/>
      <c r="LP52" s="106"/>
      <c r="LQ52" s="106"/>
      <c r="LR52" s="106"/>
      <c r="LS52" s="106"/>
      <c r="LT52" s="106"/>
      <c r="LU52" s="106"/>
      <c r="LV52" s="106"/>
      <c r="LW52" s="106"/>
      <c r="LX52" s="106"/>
      <c r="LY52" s="106"/>
      <c r="LZ52" s="106"/>
      <c r="MA52" s="106">
        <f>データ!BU7</f>
        <v>-724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5760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cqEgX8XLnEw5eJ22OCh321Hd88pzQrzCF8GXSUlefjoCA6mH/zj07Hqrm1r5L7yNlRIeFasb0TOo9mh2gsNXw==" saltValue="d8jS2wZ8ewLsZ6wrXAp1K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92</v>
      </c>
      <c r="AO5" s="59" t="s">
        <v>93</v>
      </c>
      <c r="AP5" s="59" t="s">
        <v>94</v>
      </c>
      <c r="AQ5" s="59" t="s">
        <v>95</v>
      </c>
      <c r="AR5" s="59" t="s">
        <v>96</v>
      </c>
      <c r="AS5" s="59" t="s">
        <v>97</v>
      </c>
      <c r="AT5" s="59" t="s">
        <v>98</v>
      </c>
      <c r="AU5" s="59" t="s">
        <v>100</v>
      </c>
      <c r="AV5" s="59" t="s">
        <v>101</v>
      </c>
      <c r="AW5" s="59" t="s">
        <v>99</v>
      </c>
      <c r="AX5" s="59" t="s">
        <v>102</v>
      </c>
      <c r="AY5" s="59" t="s">
        <v>103</v>
      </c>
      <c r="AZ5" s="59" t="s">
        <v>93</v>
      </c>
      <c r="BA5" s="59" t="s">
        <v>94</v>
      </c>
      <c r="BB5" s="59" t="s">
        <v>95</v>
      </c>
      <c r="BC5" s="59" t="s">
        <v>96</v>
      </c>
      <c r="BD5" s="59" t="s">
        <v>97</v>
      </c>
      <c r="BE5" s="59" t="s">
        <v>98</v>
      </c>
      <c r="BF5" s="59" t="s">
        <v>88</v>
      </c>
      <c r="BG5" s="59" t="s">
        <v>89</v>
      </c>
      <c r="BH5" s="59" t="s">
        <v>90</v>
      </c>
      <c r="BI5" s="59" t="s">
        <v>102</v>
      </c>
      <c r="BJ5" s="59" t="s">
        <v>104</v>
      </c>
      <c r="BK5" s="59" t="s">
        <v>93</v>
      </c>
      <c r="BL5" s="59" t="s">
        <v>94</v>
      </c>
      <c r="BM5" s="59" t="s">
        <v>95</v>
      </c>
      <c r="BN5" s="59" t="s">
        <v>96</v>
      </c>
      <c r="BO5" s="59" t="s">
        <v>97</v>
      </c>
      <c r="BP5" s="59" t="s">
        <v>98</v>
      </c>
      <c r="BQ5" s="59" t="s">
        <v>105</v>
      </c>
      <c r="BR5" s="59" t="s">
        <v>89</v>
      </c>
      <c r="BS5" s="59" t="s">
        <v>106</v>
      </c>
      <c r="BT5" s="59" t="s">
        <v>91</v>
      </c>
      <c r="BU5" s="59" t="s">
        <v>92</v>
      </c>
      <c r="BV5" s="59" t="s">
        <v>93</v>
      </c>
      <c r="BW5" s="59" t="s">
        <v>94</v>
      </c>
      <c r="BX5" s="59" t="s">
        <v>95</v>
      </c>
      <c r="BY5" s="59" t="s">
        <v>96</v>
      </c>
      <c r="BZ5" s="59" t="s">
        <v>97</v>
      </c>
      <c r="CA5" s="59" t="s">
        <v>98</v>
      </c>
      <c r="CB5" s="59" t="s">
        <v>88</v>
      </c>
      <c r="CC5" s="59" t="s">
        <v>89</v>
      </c>
      <c r="CD5" s="59" t="s">
        <v>90</v>
      </c>
      <c r="CE5" s="59" t="s">
        <v>102</v>
      </c>
      <c r="CF5" s="59" t="s">
        <v>92</v>
      </c>
      <c r="CG5" s="59" t="s">
        <v>93</v>
      </c>
      <c r="CH5" s="59" t="s">
        <v>94</v>
      </c>
      <c r="CI5" s="59" t="s">
        <v>95</v>
      </c>
      <c r="CJ5" s="59" t="s">
        <v>96</v>
      </c>
      <c r="CK5" s="59" t="s">
        <v>97</v>
      </c>
      <c r="CL5" s="59" t="s">
        <v>98</v>
      </c>
      <c r="CM5" s="150"/>
      <c r="CN5" s="150"/>
      <c r="CO5" s="59" t="s">
        <v>105</v>
      </c>
      <c r="CP5" s="59" t="s">
        <v>101</v>
      </c>
      <c r="CQ5" s="59" t="s">
        <v>106</v>
      </c>
      <c r="CR5" s="59" t="s">
        <v>107</v>
      </c>
      <c r="CS5" s="59" t="s">
        <v>92</v>
      </c>
      <c r="CT5" s="59" t="s">
        <v>93</v>
      </c>
      <c r="CU5" s="59" t="s">
        <v>94</v>
      </c>
      <c r="CV5" s="59" t="s">
        <v>95</v>
      </c>
      <c r="CW5" s="59" t="s">
        <v>96</v>
      </c>
      <c r="CX5" s="59" t="s">
        <v>97</v>
      </c>
      <c r="CY5" s="59" t="s">
        <v>98</v>
      </c>
      <c r="CZ5" s="59" t="s">
        <v>88</v>
      </c>
      <c r="DA5" s="59" t="s">
        <v>89</v>
      </c>
      <c r="DB5" s="59" t="s">
        <v>99</v>
      </c>
      <c r="DC5" s="59" t="s">
        <v>107</v>
      </c>
      <c r="DD5" s="59" t="s">
        <v>104</v>
      </c>
      <c r="DE5" s="59" t="s">
        <v>93</v>
      </c>
      <c r="DF5" s="59" t="s">
        <v>94</v>
      </c>
      <c r="DG5" s="59" t="s">
        <v>95</v>
      </c>
      <c r="DH5" s="59" t="s">
        <v>96</v>
      </c>
      <c r="DI5" s="59" t="s">
        <v>97</v>
      </c>
      <c r="DJ5" s="59" t="s">
        <v>35</v>
      </c>
      <c r="DK5" s="59" t="s">
        <v>88</v>
      </c>
      <c r="DL5" s="59" t="s">
        <v>89</v>
      </c>
      <c r="DM5" s="59" t="s">
        <v>90</v>
      </c>
      <c r="DN5" s="59" t="s">
        <v>102</v>
      </c>
      <c r="DO5" s="59" t="s">
        <v>92</v>
      </c>
      <c r="DP5" s="59" t="s">
        <v>93</v>
      </c>
      <c r="DQ5" s="59" t="s">
        <v>94</v>
      </c>
      <c r="DR5" s="59" t="s">
        <v>95</v>
      </c>
      <c r="DS5" s="59" t="s">
        <v>96</v>
      </c>
      <c r="DT5" s="59" t="s">
        <v>97</v>
      </c>
      <c r="DU5" s="59" t="s">
        <v>98</v>
      </c>
    </row>
    <row r="6" spans="1:125" s="66" customFormat="1" x14ac:dyDescent="0.15">
      <c r="A6" s="49" t="s">
        <v>108</v>
      </c>
      <c r="B6" s="60">
        <f>B8</f>
        <v>2020</v>
      </c>
      <c r="C6" s="60">
        <f t="shared" ref="C6:X6" si="1">C8</f>
        <v>325287</v>
      </c>
      <c r="D6" s="60">
        <f t="shared" si="1"/>
        <v>47</v>
      </c>
      <c r="E6" s="60">
        <f t="shared" si="1"/>
        <v>14</v>
      </c>
      <c r="F6" s="60">
        <f t="shared" si="1"/>
        <v>0</v>
      </c>
      <c r="G6" s="60">
        <f t="shared" si="1"/>
        <v>3</v>
      </c>
      <c r="H6" s="60" t="str">
        <f>SUBSTITUTE(H8,"　","")</f>
        <v>島根県隠岐の島町</v>
      </c>
      <c r="I6" s="60" t="str">
        <f t="shared" si="1"/>
        <v>西郷港埠頭第二駐車場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11</v>
      </c>
      <c r="S6" s="62" t="str">
        <f t="shared" si="1"/>
        <v>公共施設</v>
      </c>
      <c r="T6" s="62" t="str">
        <f t="shared" si="1"/>
        <v>無</v>
      </c>
      <c r="U6" s="63">
        <f t="shared" si="1"/>
        <v>1408</v>
      </c>
      <c r="V6" s="63">
        <f t="shared" si="1"/>
        <v>52</v>
      </c>
      <c r="W6" s="63">
        <f t="shared" si="1"/>
        <v>100</v>
      </c>
      <c r="X6" s="62" t="str">
        <f t="shared" si="1"/>
        <v>代行制</v>
      </c>
      <c r="Y6" s="64">
        <f>IF(Y8="-",NA(),Y8)</f>
        <v>100.7</v>
      </c>
      <c r="Z6" s="64">
        <f t="shared" ref="Z6:AH6" si="2">IF(Z8="-",NA(),Z8)</f>
        <v>100</v>
      </c>
      <c r="AA6" s="64">
        <f t="shared" si="2"/>
        <v>100</v>
      </c>
      <c r="AB6" s="64">
        <f t="shared" si="2"/>
        <v>107</v>
      </c>
      <c r="AC6" s="64">
        <f t="shared" si="2"/>
        <v>68.5</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7.5</v>
      </c>
      <c r="BG6" s="64">
        <f t="shared" ref="BG6:BO6" si="5">IF(BG8="-",NA(),BG8)</f>
        <v>5</v>
      </c>
      <c r="BH6" s="64">
        <f t="shared" si="5"/>
        <v>6</v>
      </c>
      <c r="BI6" s="64">
        <f t="shared" si="5"/>
        <v>14</v>
      </c>
      <c r="BJ6" s="64">
        <f t="shared" si="5"/>
        <v>82</v>
      </c>
      <c r="BK6" s="64">
        <f t="shared" si="5"/>
        <v>37.4</v>
      </c>
      <c r="BL6" s="64">
        <f t="shared" si="5"/>
        <v>28.9</v>
      </c>
      <c r="BM6" s="64">
        <f t="shared" si="5"/>
        <v>35.700000000000003</v>
      </c>
      <c r="BN6" s="64">
        <f t="shared" si="5"/>
        <v>30</v>
      </c>
      <c r="BO6" s="64">
        <f t="shared" si="5"/>
        <v>-52.1</v>
      </c>
      <c r="BP6" s="61" t="str">
        <f>IF(BP8="-","",IF(BP8="-","【-】","【"&amp;SUBSTITUTE(TEXT(BP8,"#,##0.0"),"-","△")&amp;"】"))</f>
        <v>【△65.9】</v>
      </c>
      <c r="BQ6" s="65">
        <f>IF(BQ8="-",NA(),BQ8)</f>
        <v>24</v>
      </c>
      <c r="BR6" s="65">
        <f t="shared" ref="BR6:BZ6" si="6">IF(BR8="-",NA(),BR8)</f>
        <v>0</v>
      </c>
      <c r="BS6" s="65">
        <f t="shared" si="6"/>
        <v>0</v>
      </c>
      <c r="BT6" s="65">
        <f t="shared" si="6"/>
        <v>266</v>
      </c>
      <c r="BU6" s="65">
        <f t="shared" si="6"/>
        <v>-724</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109</v>
      </c>
      <c r="CM6" s="63">
        <f t="shared" ref="CM6:CN6" si="7">CM8</f>
        <v>0</v>
      </c>
      <c r="CN6" s="63">
        <f t="shared" si="7"/>
        <v>5760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450</v>
      </c>
      <c r="DL6" s="64">
        <f t="shared" ref="DL6:DT6" si="9">IF(DL8="-",NA(),DL8)</f>
        <v>440.9</v>
      </c>
      <c r="DM6" s="64">
        <f t="shared" si="9"/>
        <v>454.5</v>
      </c>
      <c r="DN6" s="64">
        <f t="shared" si="9"/>
        <v>522.70000000000005</v>
      </c>
      <c r="DO6" s="64">
        <f t="shared" si="9"/>
        <v>125</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111</v>
      </c>
      <c r="B7" s="60">
        <f t="shared" ref="B7:X7" si="10">B8</f>
        <v>2020</v>
      </c>
      <c r="C7" s="60">
        <f t="shared" si="10"/>
        <v>325287</v>
      </c>
      <c r="D7" s="60">
        <f t="shared" si="10"/>
        <v>47</v>
      </c>
      <c r="E7" s="60">
        <f t="shared" si="10"/>
        <v>14</v>
      </c>
      <c r="F7" s="60">
        <f t="shared" si="10"/>
        <v>0</v>
      </c>
      <c r="G7" s="60">
        <f t="shared" si="10"/>
        <v>3</v>
      </c>
      <c r="H7" s="60" t="str">
        <f t="shared" si="10"/>
        <v>島根県　隠岐の島町</v>
      </c>
      <c r="I7" s="60" t="str">
        <f t="shared" si="10"/>
        <v>西郷港埠頭第二駐車場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11</v>
      </c>
      <c r="S7" s="62" t="str">
        <f t="shared" si="10"/>
        <v>公共施設</v>
      </c>
      <c r="T7" s="62" t="str">
        <f t="shared" si="10"/>
        <v>無</v>
      </c>
      <c r="U7" s="63">
        <f t="shared" si="10"/>
        <v>1408</v>
      </c>
      <c r="V7" s="63">
        <f t="shared" si="10"/>
        <v>52</v>
      </c>
      <c r="W7" s="63">
        <f t="shared" si="10"/>
        <v>100</v>
      </c>
      <c r="X7" s="62" t="str">
        <f t="shared" si="10"/>
        <v>代行制</v>
      </c>
      <c r="Y7" s="64">
        <f>Y8</f>
        <v>100.7</v>
      </c>
      <c r="Z7" s="64">
        <f t="shared" ref="Z7:AH7" si="11">Z8</f>
        <v>100</v>
      </c>
      <c r="AA7" s="64">
        <f t="shared" si="11"/>
        <v>100</v>
      </c>
      <c r="AB7" s="64">
        <f t="shared" si="11"/>
        <v>107</v>
      </c>
      <c r="AC7" s="64">
        <f t="shared" si="11"/>
        <v>68.5</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7.5</v>
      </c>
      <c r="BG7" s="64">
        <f t="shared" ref="BG7:BO7" si="14">BG8</f>
        <v>5</v>
      </c>
      <c r="BH7" s="64">
        <f t="shared" si="14"/>
        <v>6</v>
      </c>
      <c r="BI7" s="64">
        <f t="shared" si="14"/>
        <v>14</v>
      </c>
      <c r="BJ7" s="64">
        <f t="shared" si="14"/>
        <v>82</v>
      </c>
      <c r="BK7" s="64">
        <f t="shared" si="14"/>
        <v>37.4</v>
      </c>
      <c r="BL7" s="64">
        <f t="shared" si="14"/>
        <v>28.9</v>
      </c>
      <c r="BM7" s="64">
        <f t="shared" si="14"/>
        <v>35.700000000000003</v>
      </c>
      <c r="BN7" s="64">
        <f t="shared" si="14"/>
        <v>30</v>
      </c>
      <c r="BO7" s="64">
        <f t="shared" si="14"/>
        <v>-52.1</v>
      </c>
      <c r="BP7" s="61"/>
      <c r="BQ7" s="65">
        <f>BQ8</f>
        <v>24</v>
      </c>
      <c r="BR7" s="65">
        <f t="shared" ref="BR7:BZ7" si="15">BR8</f>
        <v>0</v>
      </c>
      <c r="BS7" s="65">
        <f t="shared" si="15"/>
        <v>0</v>
      </c>
      <c r="BT7" s="65">
        <f t="shared" si="15"/>
        <v>266</v>
      </c>
      <c r="BU7" s="65">
        <f t="shared" si="15"/>
        <v>-724</v>
      </c>
      <c r="BV7" s="65">
        <f t="shared" si="15"/>
        <v>9208</v>
      </c>
      <c r="BW7" s="65">
        <f t="shared" si="15"/>
        <v>8524</v>
      </c>
      <c r="BX7" s="65">
        <f t="shared" si="15"/>
        <v>6653</v>
      </c>
      <c r="BY7" s="65">
        <f t="shared" si="15"/>
        <v>6991</v>
      </c>
      <c r="BZ7" s="65">
        <f t="shared" si="15"/>
        <v>1045</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5760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450</v>
      </c>
      <c r="DL7" s="64">
        <f t="shared" ref="DL7:DT7" si="17">DL8</f>
        <v>440.9</v>
      </c>
      <c r="DM7" s="64">
        <f t="shared" si="17"/>
        <v>454.5</v>
      </c>
      <c r="DN7" s="64">
        <f t="shared" si="17"/>
        <v>522.70000000000005</v>
      </c>
      <c r="DO7" s="64">
        <f t="shared" si="17"/>
        <v>125</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325287</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11</v>
      </c>
      <c r="S8" s="69" t="s">
        <v>123</v>
      </c>
      <c r="T8" s="69" t="s">
        <v>124</v>
      </c>
      <c r="U8" s="70">
        <v>1408</v>
      </c>
      <c r="V8" s="70">
        <v>52</v>
      </c>
      <c r="W8" s="70">
        <v>100</v>
      </c>
      <c r="X8" s="69" t="s">
        <v>125</v>
      </c>
      <c r="Y8" s="71">
        <v>100.7</v>
      </c>
      <c r="Z8" s="71">
        <v>100</v>
      </c>
      <c r="AA8" s="71">
        <v>100</v>
      </c>
      <c r="AB8" s="71">
        <v>107</v>
      </c>
      <c r="AC8" s="71">
        <v>68.5</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7.5</v>
      </c>
      <c r="BG8" s="71">
        <v>5</v>
      </c>
      <c r="BH8" s="71">
        <v>6</v>
      </c>
      <c r="BI8" s="71">
        <v>14</v>
      </c>
      <c r="BJ8" s="71">
        <v>82</v>
      </c>
      <c r="BK8" s="71">
        <v>37.4</v>
      </c>
      <c r="BL8" s="71">
        <v>28.9</v>
      </c>
      <c r="BM8" s="71">
        <v>35.700000000000003</v>
      </c>
      <c r="BN8" s="71">
        <v>30</v>
      </c>
      <c r="BO8" s="71">
        <v>-52.1</v>
      </c>
      <c r="BP8" s="68">
        <v>-65.900000000000006</v>
      </c>
      <c r="BQ8" s="72">
        <v>24</v>
      </c>
      <c r="BR8" s="72">
        <v>0</v>
      </c>
      <c r="BS8" s="72">
        <v>0</v>
      </c>
      <c r="BT8" s="73">
        <v>266</v>
      </c>
      <c r="BU8" s="73">
        <v>-724</v>
      </c>
      <c r="BV8" s="72">
        <v>9208</v>
      </c>
      <c r="BW8" s="72">
        <v>8524</v>
      </c>
      <c r="BX8" s="72">
        <v>6653</v>
      </c>
      <c r="BY8" s="72">
        <v>6991</v>
      </c>
      <c r="BZ8" s="72">
        <v>1045</v>
      </c>
      <c r="CA8" s="70">
        <v>3932</v>
      </c>
      <c r="CB8" s="71" t="s">
        <v>117</v>
      </c>
      <c r="CC8" s="71" t="s">
        <v>117</v>
      </c>
      <c r="CD8" s="71" t="s">
        <v>117</v>
      </c>
      <c r="CE8" s="71" t="s">
        <v>117</v>
      </c>
      <c r="CF8" s="71" t="s">
        <v>117</v>
      </c>
      <c r="CG8" s="71" t="s">
        <v>117</v>
      </c>
      <c r="CH8" s="71" t="s">
        <v>117</v>
      </c>
      <c r="CI8" s="71" t="s">
        <v>117</v>
      </c>
      <c r="CJ8" s="71" t="s">
        <v>117</v>
      </c>
      <c r="CK8" s="71" t="s">
        <v>117</v>
      </c>
      <c r="CL8" s="68" t="s">
        <v>117</v>
      </c>
      <c r="CM8" s="70">
        <v>0</v>
      </c>
      <c r="CN8" s="70">
        <v>5760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40</v>
      </c>
      <c r="DF8" s="71">
        <v>33.200000000000003</v>
      </c>
      <c r="DG8" s="71">
        <v>21.3</v>
      </c>
      <c r="DH8" s="71">
        <v>18.2</v>
      </c>
      <c r="DI8" s="71">
        <v>764.6</v>
      </c>
      <c r="DJ8" s="68">
        <v>183.4</v>
      </c>
      <c r="DK8" s="71">
        <v>450</v>
      </c>
      <c r="DL8" s="71">
        <v>440.9</v>
      </c>
      <c r="DM8" s="71">
        <v>454.5</v>
      </c>
      <c r="DN8" s="71">
        <v>522.70000000000005</v>
      </c>
      <c r="DO8" s="71">
        <v>125</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2022-02-20T07:12:18Z</cp:lastPrinted>
  <dcterms:created xsi:type="dcterms:W3CDTF">2021-12-17T06:06:30Z</dcterms:created>
  <dcterms:modified xsi:type="dcterms:W3CDTF">2022-02-20T07:12:21Z</dcterms:modified>
  <cp:category/>
</cp:coreProperties>
</file>