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yada\Desktop\"/>
    </mc:Choice>
  </mc:AlternateContent>
  <xr:revisionPtr revIDLastSave="0" documentId="13_ncr:1_{780CADB7-B50A-4472-ABAC-F0B0B7ACED32}" xr6:coauthVersionLast="47" xr6:coauthVersionMax="47" xr10:uidLastSave="{00000000-0000-0000-0000-000000000000}"/>
  <workbookProtection workbookAlgorithmName="SHA-512" workbookHashValue="TkHs9oBr2tGQGRlTvDXwdp1WqR05Xjh+Ead2aRrNfcWy5EZZx+qLRX6gyvE4NytMAGBai/AGXxSdNELu1F4umg==" workbookSaltValue="OHmyB9kCJqnO5Hvh17hjJw==" workbookSpinCount="100000" lockStructure="1"/>
  <bookViews>
    <workbookView xWindow="-120" yWindow="-120" windowWidth="25440" windowHeight="153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L10" i="4"/>
  <c r="W10" i="4"/>
  <c r="P10" i="4"/>
  <c r="I10" i="4"/>
  <c r="BB8" i="4"/>
  <c r="AT8" i="4"/>
  <c r="AD8" i="4"/>
  <c r="W8" i="4"/>
  <c r="P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<sst xmlns="http://schemas.openxmlformats.org/spreadsheetml/2006/main" count="233" uniqueCount="119">
  <si>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</si>
  <si>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</si>
  <si>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</si>
  <si>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</si>
  <si>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</si>
  <si>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</si>
  <si>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</si>
  <si>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</si>
  <si>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</si>
  <si>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</si>
  <si>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</si>
  <si>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</si>
  <si>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</si>
  <si>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</si>
  <si>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</si>
  <si>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</si>
  <si>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</si>
  <si>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</si>
  <si>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</si>
  <si>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</si>
  <si>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</si>
  <si>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</si>
  <si>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</si>
  <si>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</si>
  <si>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</si>
  <si>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</si>
  <si>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</si>
  <si>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</si>
  <si>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</si>
  <si>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</si>
  <si>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</si>
  <si>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</si>
  <si>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</si>
  <si>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</si>
  <si>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</si>
  <si>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</si>
  <si>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</si>
  <si>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</si>
  <si>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</si>
  <si>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</si>
  <si>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</si>
  <si>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</si>
  <si>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</si>
  <si>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</si>
  <si>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</si>
  <si>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</si>
  <si>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</si>
  <si>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</si>
  <si>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</si>
  <si>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</si>
  <si>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</si>
  <si>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</si>
  <si>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</si>
  <si>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</si>
  <si>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</si>
  <si>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</si>
  <si>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</si>
  <si>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</si>
  <si>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</si>
  <si>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</si>
  <si>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</si>
  <si>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</si>
  <si>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</si>
  <si>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</si>
  <si>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</si>
  <si>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</si>
  <si>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</si>
  <si>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</si>
  <si>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</si>
  <si>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</si>
  <si>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</si>
  <si>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</si>
  <si>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</si>
  <si>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</si>
  <si>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</si>
  <si>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</si>
  <si>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</si>
  <si>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</si>
  <si>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</si>
  <si>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</si>
  <si>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</si>
  <si>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</si>
  <si>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</si>
  <si>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</si>
  <si>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</si>
  <si>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</si>
  <si>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</si>
  <si>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</si>
  <si>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</si>
  <si>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</si>
  <si>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</si>
  <si>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</si>
  <si>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</si>
  <si>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</si>
  <si>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</si>
  <si>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</si>
  <si>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</si>
  <si>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</si>
  <si>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</si>
  <si>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</si>
  <si>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</si>
  <si>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</si>
  <si>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</si>
  <si>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</si>
  <si>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</si>
  <si>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</si>
  <si>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</si>
  <si>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</si>
  <si>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</si>
  <si>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</si>
  <si>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</si>
  <si>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</si>
  <si>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</si>
  <si>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</si>
  <si>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</si>
  <si>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</si>
  <si>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益的収支比率と料金回収率は低い水準に位置している。有収率は漏水等により低下し、施設利用率は配水流量の増加に伴い上向きとなった。企業債残高対給水収益比率と給水原価は上向きであり経営状態の悪化がみられる。さらに今年度以降の計画などにより管路更新が予定されているため料金改定等の経営改善を図る必要がある。</t>
    <rPh sb="105" eb="108">
      <t>コンネンド</t>
    </rPh>
    <rPh sb="111" eb="113">
      <t>ケイカク</t>
    </rPh>
    <phoneticPr fontId="4"/>
  </si>
  <si>
    <t>　現在は人口が増加して料金収入増が見込まれるが、いつまで続くかは不明で、長期的には人口減少により料金収入の減少が予想される。また、施設等の更新により、今後10年間は債務残高の増加が予想されるため、これを見越した料金改定するなどして、一般会計繰入金に依存しない取り組みを実施する必要がある。</t>
    <rPh sb="1" eb="3">
      <t>ゲンザイ</t>
    </rPh>
    <rPh sb="4" eb="6">
      <t>ジンコウ</t>
    </rPh>
    <rPh sb="7" eb="9">
      <t>ゾウカ</t>
    </rPh>
    <rPh sb="11" eb="13">
      <t>リョウキン</t>
    </rPh>
    <rPh sb="13" eb="15">
      <t>シュウニュウ</t>
    </rPh>
    <rPh sb="15" eb="16">
      <t>ゾウ</t>
    </rPh>
    <rPh sb="17" eb="19">
      <t>ミコ</t>
    </rPh>
    <rPh sb="28" eb="29">
      <t>ツヅ</t>
    </rPh>
    <rPh sb="32" eb="34">
      <t>フメイ</t>
    </rPh>
    <rPh sb="116" eb="118">
      <t>イッパン</t>
    </rPh>
    <rPh sb="118" eb="120">
      <t>カイケイ</t>
    </rPh>
    <rPh sb="120" eb="122">
      <t>クリイレ</t>
    </rPh>
    <rPh sb="122" eb="123">
      <t>キン</t>
    </rPh>
    <rPh sb="124" eb="126">
      <t>イゾン</t>
    </rPh>
    <rPh sb="129" eb="130">
      <t>ト</t>
    </rPh>
    <rPh sb="131" eb="132">
      <t>ク</t>
    </rPh>
    <rPh sb="134" eb="136">
      <t>ジッシ</t>
    </rPh>
    <phoneticPr fontId="4"/>
  </si>
  <si>
    <t>　平成28年度より浄水施設、配水池等の更新・改修等を実施している。来年度も引き続き更新・回収していく予定である。</t>
    <rPh sb="26" eb="28">
      <t>ジッシ</t>
    </rPh>
    <rPh sb="33" eb="36">
      <t>ライネンド</t>
    </rPh>
    <rPh sb="37" eb="38">
      <t>ヒ</t>
    </rPh>
    <rPh sb="39" eb="40">
      <t>ツヅ</t>
    </rPh>
    <rPh sb="41" eb="43">
      <t>コウシン</t>
    </rPh>
    <rPh sb="44" eb="46">
      <t>カイシュウ</t>
    </rPh>
    <rPh sb="50" eb="5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</si>
</sst>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3.16</c:v>
                </c:pt>
              </c:numCache>
            </c:numRef>
          </c:val>
          <c:extLst>
            <c:ext xmlns:c16="http://schemas.microsoft.com/office/drawing/2014/chart" uri="{C3380CC4-5D6E-409C-BE32-E72D297353CC}">
              <c16:uniqueId val="{00000000-7726-492D-BBB4-4DE0FDD1FC2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7726-492D-BBB4-4DE0FDD1FC2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38.840000000000003</c:v>
                </c:pt>
                <c:pt idx="1">
                  <c:v>43.96</c:v>
                </c:pt>
                <c:pt idx="2">
                  <c:v>40.33</c:v>
                </c:pt>
                <c:pt idx="3">
                  <c:v>44.67</c:v>
                </c:pt>
                <c:pt idx="4">
                  <c:v>43.65</c:v>
                </c:pt>
              </c:numCache>
            </c:numRef>
          </c:val>
          <c:extLst>
            <c:ext xmlns:c16="http://schemas.microsoft.com/office/drawing/2014/chart" uri="{C3380CC4-5D6E-409C-BE32-E72D297353CC}">
              <c16:uniqueId val="{00000000-A9AB-44FB-9B89-45E2F394060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A9AB-44FB-9B89-45E2F394060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79.92</c:v>
                </c:pt>
                <c:pt idx="1">
                  <c:v>71.42</c:v>
                </c:pt>
                <c:pt idx="2">
                  <c:v>78.599999999999994</c:v>
                </c:pt>
                <c:pt idx="3">
                  <c:v>71.27</c:v>
                </c:pt>
                <c:pt idx="4">
                  <c:v>74.290000000000006</c:v>
                </c:pt>
              </c:numCache>
            </c:numRef>
          </c:val>
          <c:extLst>
            <c:ext xmlns:c16="http://schemas.microsoft.com/office/drawing/2014/chart" uri="{C3380CC4-5D6E-409C-BE32-E72D297353CC}">
              <c16:uniqueId val="{00000000-4FA8-41E8-9EF0-1F9D45D1762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4FA8-41E8-9EF0-1F9D45D1762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48.24</c:v>
                </c:pt>
                <c:pt idx="1">
                  <c:v>49.14</c:v>
                </c:pt>
                <c:pt idx="2">
                  <c:v>47.32</c:v>
                </c:pt>
                <c:pt idx="3">
                  <c:v>47.76</c:v>
                </c:pt>
                <c:pt idx="4">
                  <c:v>44.7</c:v>
                </c:pt>
              </c:numCache>
            </c:numRef>
          </c:val>
          <c:extLst>
            <c:ext xmlns:c16="http://schemas.microsoft.com/office/drawing/2014/chart" uri="{C3380CC4-5D6E-409C-BE32-E72D297353CC}">
              <c16:uniqueId val="{00000000-0159-4F24-9657-3972CCA1A98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0159-4F24-9657-3972CCA1A98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80-423C-A597-BB1FBA1D895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0-423C-A597-BB1FBA1D895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D9-4EB6-9A39-C81DEF9D114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D9-4EB6-9A39-C81DEF9D114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FB-4C98-A2AD-A3DA0673F5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B-4C98-A2AD-A3DA0673F5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8B-407E-9E6B-6DBACCA2233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B-407E-9E6B-6DBACCA2233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1864.28</c:v>
                </c:pt>
                <c:pt idx="1">
                  <c:v>2116.92</c:v>
                </c:pt>
                <c:pt idx="2">
                  <c:v>3001.63</c:v>
                </c:pt>
                <c:pt idx="3">
                  <c:v>2941.91</c:v>
                </c:pt>
                <c:pt idx="4">
                  <c:v>3056.1</c:v>
                </c:pt>
              </c:numCache>
            </c:numRef>
          </c:val>
          <c:extLst>
            <c:ext xmlns:c16="http://schemas.microsoft.com/office/drawing/2014/chart" uri="{C3380CC4-5D6E-409C-BE32-E72D297353CC}">
              <c16:uniqueId val="{00000000-6EF3-416B-A532-8AE44AED357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EF3-416B-A532-8AE44AED357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43.76</c:v>
                </c:pt>
                <c:pt idx="1">
                  <c:v>41.83</c:v>
                </c:pt>
                <c:pt idx="2">
                  <c:v>41.25</c:v>
                </c:pt>
                <c:pt idx="3">
                  <c:v>39.14</c:v>
                </c:pt>
                <c:pt idx="4">
                  <c:v>37.700000000000003</c:v>
                </c:pt>
              </c:numCache>
            </c:numRef>
          </c:val>
          <c:extLst>
            <c:ext xmlns:c16="http://schemas.microsoft.com/office/drawing/2014/chart" uri="{C3380CC4-5D6E-409C-BE32-E72D297353CC}">
              <c16:uniqueId val="{00000000-26FE-4205-9BF0-FA4E3D5DD4F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26FE-4205-9BF0-FA4E3D5DD4F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527.38</c:v>
                </c:pt>
                <c:pt idx="1">
                  <c:v>551.27</c:v>
                </c:pt>
                <c:pt idx="2">
                  <c:v>559.73</c:v>
                </c:pt>
                <c:pt idx="3">
                  <c:v>588.91999999999996</c:v>
                </c:pt>
                <c:pt idx="4">
                  <c:v>616.32000000000005</c:v>
                </c:pt>
              </c:numCache>
            </c:numRef>
          </c:val>
          <c:extLst>
            <c:ext xmlns:c16="http://schemas.microsoft.com/office/drawing/2014/chart" uri="{C3380CC4-5D6E-409C-BE32-E72D297353CC}">
              <c16:uniqueId val="{00000000-CF17-4BE9-88FB-00AC171C014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CF17-4BE9-88FB-00AC171C014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知夫村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645</v>
      </c>
      <c r="AM8" s="67"/>
      <c r="AN8" s="67"/>
      <c r="AO8" s="67"/>
      <c r="AP8" s="67"/>
      <c r="AQ8" s="67"/>
      <c r="AR8" s="67"/>
      <c r="AS8" s="67"/>
      <c r="AT8" s="66">
        <f>データ!$S$6</f>
        <v>13.7</v>
      </c>
      <c r="AU8" s="66"/>
      <c r="AV8" s="66"/>
      <c r="AW8" s="66"/>
      <c r="AX8" s="66"/>
      <c r="AY8" s="66"/>
      <c r="AZ8" s="66"/>
      <c r="BA8" s="66"/>
      <c r="BB8" s="66">
        <f>データ!$T$6</f>
        <v>47.08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4300</v>
      </c>
      <c r="X10" s="67"/>
      <c r="Y10" s="67"/>
      <c r="Z10" s="67"/>
      <c r="AA10" s="67"/>
      <c r="AB10" s="67"/>
      <c r="AC10" s="67"/>
      <c r="AD10" s="2"/>
      <c r="AE10" s="2"/>
      <c r="AF10" s="2"/>
      <c r="AG10" s="2"/>
      <c r="AH10" s="2"/>
      <c r="AI10" s="2"/>
      <c r="AJ10" s="2"/>
      <c r="AK10" s="2"/>
      <c r="AL10" s="67">
        <f>データ!$U$6</f>
        <v>626</v>
      </c>
      <c r="AM10" s="67"/>
      <c r="AN10" s="67"/>
      <c r="AO10" s="67"/>
      <c r="AP10" s="67"/>
      <c r="AQ10" s="67"/>
      <c r="AR10" s="67"/>
      <c r="AS10" s="67"/>
      <c r="AT10" s="66">
        <f>データ!$V$6</f>
        <v>13.7</v>
      </c>
      <c r="AU10" s="66"/>
      <c r="AV10" s="66"/>
      <c r="AW10" s="66"/>
      <c r="AX10" s="66"/>
      <c r="AY10" s="66"/>
      <c r="AZ10" s="66"/>
      <c r="BA10" s="66"/>
      <c r="BB10" s="66">
        <f>データ!$W$6</f>
        <v>45.69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84"/>
      <c r="BN16" s="84"/>
      <c r="BO16" s="84"/>
      <c r="BP16" s="84"/>
      <c r="BQ16" s="84"/>
      <c r="BR16" s="84"/>
      <c r="BS16" s="84"/>
      <c r="BT16" s="84"/>
      <c r="BU16" s="84"/>
      <c r="BV16" s="84"/>
      <c r="BW16" s="84"/>
      <c r="BX16" s="84"/>
      <c r="BY16" s="84"/>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84"/>
      <c r="BN17" s="84"/>
      <c r="BO17" s="84"/>
      <c r="BP17" s="84"/>
      <c r="BQ17" s="84"/>
      <c r="BR17" s="84"/>
      <c r="BS17" s="84"/>
      <c r="BT17" s="84"/>
      <c r="BU17" s="84"/>
      <c r="BV17" s="84"/>
      <c r="BW17" s="84"/>
      <c r="BX17" s="84"/>
      <c r="BY17" s="84"/>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84"/>
      <c r="BN18" s="84"/>
      <c r="BO18" s="84"/>
      <c r="BP18" s="84"/>
      <c r="BQ18" s="84"/>
      <c r="BR18" s="84"/>
      <c r="BS18" s="84"/>
      <c r="BT18" s="84"/>
      <c r="BU18" s="84"/>
      <c r="BV18" s="84"/>
      <c r="BW18" s="84"/>
      <c r="BX18" s="84"/>
      <c r="BY18" s="84"/>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84"/>
      <c r="BN19" s="84"/>
      <c r="BO19" s="84"/>
      <c r="BP19" s="84"/>
      <c r="BQ19" s="84"/>
      <c r="BR19" s="84"/>
      <c r="BS19" s="84"/>
      <c r="BT19" s="84"/>
      <c r="BU19" s="84"/>
      <c r="BV19" s="84"/>
      <c r="BW19" s="84"/>
      <c r="BX19" s="84"/>
      <c r="BY19" s="84"/>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84"/>
      <c r="BN20" s="84"/>
      <c r="BO20" s="84"/>
      <c r="BP20" s="84"/>
      <c r="BQ20" s="84"/>
      <c r="BR20" s="84"/>
      <c r="BS20" s="84"/>
      <c r="BT20" s="84"/>
      <c r="BU20" s="84"/>
      <c r="BV20" s="84"/>
      <c r="BW20" s="84"/>
      <c r="BX20" s="84"/>
      <c r="BY20" s="84"/>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84"/>
      <c r="BN21" s="84"/>
      <c r="BO21" s="84"/>
      <c r="BP21" s="84"/>
      <c r="BQ21" s="84"/>
      <c r="BR21" s="84"/>
      <c r="BS21" s="84"/>
      <c r="BT21" s="84"/>
      <c r="BU21" s="84"/>
      <c r="BV21" s="84"/>
      <c r="BW21" s="84"/>
      <c r="BX21" s="84"/>
      <c r="BY21" s="84"/>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84"/>
      <c r="BN22" s="84"/>
      <c r="BO22" s="84"/>
      <c r="BP22" s="84"/>
      <c r="BQ22" s="84"/>
      <c r="BR22" s="84"/>
      <c r="BS22" s="84"/>
      <c r="BT22" s="84"/>
      <c r="BU22" s="84"/>
      <c r="BV22" s="84"/>
      <c r="BW22" s="84"/>
      <c r="BX22" s="84"/>
      <c r="BY22" s="84"/>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84"/>
      <c r="BN23" s="84"/>
      <c r="BO23" s="84"/>
      <c r="BP23" s="84"/>
      <c r="BQ23" s="84"/>
      <c r="BR23" s="84"/>
      <c r="BS23" s="84"/>
      <c r="BT23" s="84"/>
      <c r="BU23" s="84"/>
      <c r="BV23" s="84"/>
      <c r="BW23" s="84"/>
      <c r="BX23" s="84"/>
      <c r="BY23" s="84"/>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84"/>
      <c r="BN24" s="84"/>
      <c r="BO24" s="84"/>
      <c r="BP24" s="84"/>
      <c r="BQ24" s="84"/>
      <c r="BR24" s="84"/>
      <c r="BS24" s="84"/>
      <c r="BT24" s="84"/>
      <c r="BU24" s="84"/>
      <c r="BV24" s="84"/>
      <c r="BW24" s="84"/>
      <c r="BX24" s="84"/>
      <c r="BY24" s="84"/>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84"/>
      <c r="BN25" s="84"/>
      <c r="BO25" s="84"/>
      <c r="BP25" s="84"/>
      <c r="BQ25" s="84"/>
      <c r="BR25" s="84"/>
      <c r="BS25" s="84"/>
      <c r="BT25" s="84"/>
      <c r="BU25" s="84"/>
      <c r="BV25" s="84"/>
      <c r="BW25" s="84"/>
      <c r="BX25" s="84"/>
      <c r="BY25" s="84"/>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84"/>
      <c r="BN26" s="84"/>
      <c r="BO26" s="84"/>
      <c r="BP26" s="84"/>
      <c r="BQ26" s="84"/>
      <c r="BR26" s="84"/>
      <c r="BS26" s="84"/>
      <c r="BT26" s="84"/>
      <c r="BU26" s="84"/>
      <c r="BV26" s="84"/>
      <c r="BW26" s="84"/>
      <c r="BX26" s="84"/>
      <c r="BY26" s="84"/>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84"/>
      <c r="BN27" s="84"/>
      <c r="BO27" s="84"/>
      <c r="BP27" s="84"/>
      <c r="BQ27" s="84"/>
      <c r="BR27" s="84"/>
      <c r="BS27" s="84"/>
      <c r="BT27" s="84"/>
      <c r="BU27" s="84"/>
      <c r="BV27" s="84"/>
      <c r="BW27" s="84"/>
      <c r="BX27" s="84"/>
      <c r="BY27" s="84"/>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84"/>
      <c r="BN28" s="84"/>
      <c r="BO28" s="84"/>
      <c r="BP28" s="84"/>
      <c r="BQ28" s="84"/>
      <c r="BR28" s="84"/>
      <c r="BS28" s="84"/>
      <c r="BT28" s="84"/>
      <c r="BU28" s="84"/>
      <c r="BV28" s="84"/>
      <c r="BW28" s="84"/>
      <c r="BX28" s="84"/>
      <c r="BY28" s="84"/>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84"/>
      <c r="BN29" s="84"/>
      <c r="BO29" s="84"/>
      <c r="BP29" s="84"/>
      <c r="BQ29" s="84"/>
      <c r="BR29" s="84"/>
      <c r="BS29" s="84"/>
      <c r="BT29" s="84"/>
      <c r="BU29" s="84"/>
      <c r="BV29" s="84"/>
      <c r="BW29" s="84"/>
      <c r="BX29" s="84"/>
      <c r="BY29" s="84"/>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84"/>
      <c r="BN30" s="84"/>
      <c r="BO30" s="84"/>
      <c r="BP30" s="84"/>
      <c r="BQ30" s="84"/>
      <c r="BR30" s="84"/>
      <c r="BS30" s="84"/>
      <c r="BT30" s="84"/>
      <c r="BU30" s="84"/>
      <c r="BV30" s="84"/>
      <c r="BW30" s="84"/>
      <c r="BX30" s="84"/>
      <c r="BY30" s="84"/>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84"/>
      <c r="BN31" s="84"/>
      <c r="BO31" s="84"/>
      <c r="BP31" s="84"/>
      <c r="BQ31" s="84"/>
      <c r="BR31" s="84"/>
      <c r="BS31" s="84"/>
      <c r="BT31" s="84"/>
      <c r="BU31" s="84"/>
      <c r="BV31" s="84"/>
      <c r="BW31" s="84"/>
      <c r="BX31" s="84"/>
      <c r="BY31" s="84"/>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84"/>
      <c r="BN32" s="84"/>
      <c r="BO32" s="84"/>
      <c r="BP32" s="84"/>
      <c r="BQ32" s="84"/>
      <c r="BR32" s="84"/>
      <c r="BS32" s="84"/>
      <c r="BT32" s="84"/>
      <c r="BU32" s="84"/>
      <c r="BV32" s="84"/>
      <c r="BW32" s="84"/>
      <c r="BX32" s="84"/>
      <c r="BY32" s="84"/>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84"/>
      <c r="BN33" s="84"/>
      <c r="BO33" s="84"/>
      <c r="BP33" s="84"/>
      <c r="BQ33" s="84"/>
      <c r="BR33" s="84"/>
      <c r="BS33" s="84"/>
      <c r="BT33" s="84"/>
      <c r="BU33" s="84"/>
      <c r="BV33" s="84"/>
      <c r="BW33" s="84"/>
      <c r="BX33" s="84"/>
      <c r="BY33" s="84"/>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84"/>
      <c r="BN34" s="84"/>
      <c r="BO34" s="84"/>
      <c r="BP34" s="84"/>
      <c r="BQ34" s="84"/>
      <c r="BR34" s="84"/>
      <c r="BS34" s="84"/>
      <c r="BT34" s="84"/>
      <c r="BU34" s="84"/>
      <c r="BV34" s="84"/>
      <c r="BW34" s="84"/>
      <c r="BX34" s="84"/>
      <c r="BY34" s="84"/>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84"/>
      <c r="BN35" s="84"/>
      <c r="BO35" s="84"/>
      <c r="BP35" s="84"/>
      <c r="BQ35" s="84"/>
      <c r="BR35" s="84"/>
      <c r="BS35" s="84"/>
      <c r="BT35" s="84"/>
      <c r="BU35" s="84"/>
      <c r="BV35" s="84"/>
      <c r="BW35" s="84"/>
      <c r="BX35" s="84"/>
      <c r="BY35" s="84"/>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84"/>
      <c r="BN36" s="84"/>
      <c r="BO36" s="84"/>
      <c r="BP36" s="84"/>
      <c r="BQ36" s="84"/>
      <c r="BR36" s="84"/>
      <c r="BS36" s="84"/>
      <c r="BT36" s="84"/>
      <c r="BU36" s="84"/>
      <c r="BV36" s="84"/>
      <c r="BW36" s="84"/>
      <c r="BX36" s="84"/>
      <c r="BY36" s="84"/>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84"/>
      <c r="BN37" s="84"/>
      <c r="BO37" s="84"/>
      <c r="BP37" s="84"/>
      <c r="BQ37" s="84"/>
      <c r="BR37" s="84"/>
      <c r="BS37" s="84"/>
      <c r="BT37" s="84"/>
      <c r="BU37" s="84"/>
      <c r="BV37" s="84"/>
      <c r="BW37" s="84"/>
      <c r="BX37" s="84"/>
      <c r="BY37" s="84"/>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84"/>
      <c r="BN38" s="84"/>
      <c r="BO38" s="84"/>
      <c r="BP38" s="84"/>
      <c r="BQ38" s="84"/>
      <c r="BR38" s="84"/>
      <c r="BS38" s="84"/>
      <c r="BT38" s="84"/>
      <c r="BU38" s="84"/>
      <c r="BV38" s="84"/>
      <c r="BW38" s="84"/>
      <c r="BX38" s="84"/>
      <c r="BY38" s="84"/>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84"/>
      <c r="BN39" s="84"/>
      <c r="BO39" s="84"/>
      <c r="BP39" s="84"/>
      <c r="BQ39" s="84"/>
      <c r="BR39" s="84"/>
      <c r="BS39" s="84"/>
      <c r="BT39" s="84"/>
      <c r="BU39" s="84"/>
      <c r="BV39" s="84"/>
      <c r="BW39" s="84"/>
      <c r="BX39" s="84"/>
      <c r="BY39" s="84"/>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84"/>
      <c r="BN40" s="84"/>
      <c r="BO40" s="84"/>
      <c r="BP40" s="84"/>
      <c r="BQ40" s="84"/>
      <c r="BR40" s="84"/>
      <c r="BS40" s="84"/>
      <c r="BT40" s="84"/>
      <c r="BU40" s="84"/>
      <c r="BV40" s="84"/>
      <c r="BW40" s="84"/>
      <c r="BX40" s="84"/>
      <c r="BY40" s="84"/>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84"/>
      <c r="BN41" s="84"/>
      <c r="BO41" s="84"/>
      <c r="BP41" s="84"/>
      <c r="BQ41" s="84"/>
      <c r="BR41" s="84"/>
      <c r="BS41" s="84"/>
      <c r="BT41" s="84"/>
      <c r="BU41" s="84"/>
      <c r="BV41" s="84"/>
      <c r="BW41" s="84"/>
      <c r="BX41" s="84"/>
      <c r="BY41" s="84"/>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84"/>
      <c r="BN42" s="84"/>
      <c r="BO42" s="84"/>
      <c r="BP42" s="84"/>
      <c r="BQ42" s="84"/>
      <c r="BR42" s="84"/>
      <c r="BS42" s="84"/>
      <c r="BT42" s="84"/>
      <c r="BU42" s="84"/>
      <c r="BV42" s="84"/>
      <c r="BW42" s="84"/>
      <c r="BX42" s="84"/>
      <c r="BY42" s="84"/>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84"/>
      <c r="BN43" s="84"/>
      <c r="BO43" s="84"/>
      <c r="BP43" s="84"/>
      <c r="BQ43" s="84"/>
      <c r="BR43" s="84"/>
      <c r="BS43" s="84"/>
      <c r="BT43" s="84"/>
      <c r="BU43" s="84"/>
      <c r="BV43" s="84"/>
      <c r="BW43" s="84"/>
      <c r="BX43" s="84"/>
      <c r="BY43" s="84"/>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epNoKh8/eyWwHHzH5HzTdOjzVG3++lYFHz5j1hiveGikoB2UQPs+sNnnTN/IjblkQkEdyn1FUIFhGMCv8MGcqw==" saltValue="aeYjgkC+xndfd5j5cfFg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325279</v>
      </c>
      <c r="D6" s="34">
        <f t="shared" si="3"/>
        <v>47</v>
      </c>
      <c r="E6" s="34">
        <f t="shared" si="3"/>
        <v>1</v>
      </c>
      <c r="F6" s="34">
        <f t="shared" si="3"/>
        <v>0</v>
      </c>
      <c r="G6" s="34">
        <f t="shared" si="3"/>
        <v>0</v>
      </c>
      <c r="H6" s="34" t="str">
        <f t="shared" si="3"/>
        <v>島根県　知夫村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4300</v>
      </c>
      <c r="R6" s="35">
        <f t="shared" si="3"/>
        <v>645</v>
      </c>
      <c r="S6" s="35">
        <f t="shared" si="3"/>
        <v>13.7</v>
      </c>
      <c r="T6" s="35">
        <f t="shared" si="3"/>
        <v>47.08</v>
      </c>
      <c r="U6" s="35">
        <f t="shared" si="3"/>
        <v>626</v>
      </c>
      <c r="V6" s="35">
        <f t="shared" si="3"/>
        <v>13.7</v>
      </c>
      <c r="W6" s="35">
        <f t="shared" si="3"/>
        <v>45.69</v>
      </c>
      <c r="X6" s="36">
        <f>IF(X7="",NA(),X7)</f>
        <v>48.24</v>
      </c>
      <c r="Y6" s="36">
        <f t="shared" ref="Y6:AG6" si="4">IF(Y7="",NA(),Y7)</f>
        <v>49.14</v>
      </c>
      <c r="Z6" s="36">
        <f t="shared" si="4"/>
        <v>47.32</v>
      </c>
      <c r="AA6" s="36">
        <f t="shared" si="4"/>
        <v>47.76</v>
      </c>
      <c r="AB6" s="36">
        <f t="shared" si="4"/>
        <v>44.7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1864.28</v>
      </c>
      <c r="BF6" s="36">
        <f t="shared" ref="BF6:BN6" si="7">IF(BF7="",NA(),BF7)</f>
        <v>2116.92</v>
      </c>
      <c r="BG6" s="36">
        <f t="shared" si="7"/>
        <v>3001.63</v>
      </c>
      <c r="BH6" s="36">
        <f t="shared" si="7"/>
        <v>2941.91</v>
      </c>
      <c r="BI6" s="36">
        <f t="shared" si="7"/>
        <v>3056.1</v>
      </c>
      <c r="BJ6" s="36">
        <f t="shared" si="7"/>
        <v>1595.62</v>
      </c>
      <c r="BK6" s="36">
        <f t="shared" si="7"/>
        <v>1302.33</v>
      </c>
      <c r="BL6" s="36">
        <f t="shared" si="7"/>
        <v>1274.21</v>
      </c>
      <c r="BM6" s="36">
        <f t="shared" si="7"/>
        <v>1183.92</v>
      </c>
      <c r="BN6" s="36">
        <f t="shared" si="7"/>
        <v>1128.72</v>
      </c>
      <c r="BO6" s="35" t="str">
        <f>IF(BO7="","",IF(BO7="-","【-】","【"&amp;SUBSTITUTE(TEXT(BO7,"#,##0.00"),"-","△")&amp;"】"))</f>
        <v>【949.15】</v>
      </c>
      <c r="BP6" s="36">
        <f>IF(BP7="",NA(),BP7)</f>
        <v>43.76</v>
      </c>
      <c r="BQ6" s="36">
        <f t="shared" ref="BQ6:BY6" si="8">IF(BQ7="",NA(),BQ7)</f>
        <v>41.83</v>
      </c>
      <c r="BR6" s="36">
        <f t="shared" si="8"/>
        <v>41.25</v>
      </c>
      <c r="BS6" s="36">
        <f t="shared" si="8"/>
        <v>39.14</v>
      </c>
      <c r="BT6" s="36">
        <f t="shared" si="8"/>
        <v>37.700000000000003</v>
      </c>
      <c r="BU6" s="36">
        <f t="shared" si="8"/>
        <v>37.92</v>
      </c>
      <c r="BV6" s="36">
        <f t="shared" si="8"/>
        <v>40.89</v>
      </c>
      <c r="BW6" s="36">
        <f t="shared" si="8"/>
        <v>41.25</v>
      </c>
      <c r="BX6" s="36">
        <f t="shared" si="8"/>
        <v>42.5</v>
      </c>
      <c r="BY6" s="36">
        <f t="shared" si="8"/>
        <v>41.84</v>
      </c>
      <c r="BZ6" s="35" t="str">
        <f>IF(BZ7="","",IF(BZ7="-","【-】","【"&amp;SUBSTITUTE(TEXT(BZ7,"#,##0.00"),"-","△")&amp;"】"))</f>
        <v>【55.87】</v>
      </c>
      <c r="CA6" s="36">
        <f>IF(CA7="",NA(),CA7)</f>
        <v>527.38</v>
      </c>
      <c r="CB6" s="36">
        <f t="shared" ref="CB6:CJ6" si="9">IF(CB7="",NA(),CB7)</f>
        <v>551.27</v>
      </c>
      <c r="CC6" s="36">
        <f t="shared" si="9"/>
        <v>559.73</v>
      </c>
      <c r="CD6" s="36">
        <f t="shared" si="9"/>
        <v>588.91999999999996</v>
      </c>
      <c r="CE6" s="36">
        <f t="shared" si="9"/>
        <v>616.32000000000005</v>
      </c>
      <c r="CF6" s="36">
        <f t="shared" si="9"/>
        <v>423.18</v>
      </c>
      <c r="CG6" s="36">
        <f t="shared" si="9"/>
        <v>383.2</v>
      </c>
      <c r="CH6" s="36">
        <f t="shared" si="9"/>
        <v>383.25</v>
      </c>
      <c r="CI6" s="36">
        <f t="shared" si="9"/>
        <v>377.72</v>
      </c>
      <c r="CJ6" s="36">
        <f t="shared" si="9"/>
        <v>390.47</v>
      </c>
      <c r="CK6" s="35" t="str">
        <f>IF(CK7="","",IF(CK7="-","【-】","【"&amp;SUBSTITUTE(TEXT(CK7,"#,##0.00"),"-","△")&amp;"】"))</f>
        <v>【288.19】</v>
      </c>
      <c r="CL6" s="36">
        <f>IF(CL7="",NA(),CL7)</f>
        <v>38.840000000000003</v>
      </c>
      <c r="CM6" s="36">
        <f t="shared" ref="CM6:CU6" si="10">IF(CM7="",NA(),CM7)</f>
        <v>43.96</v>
      </c>
      <c r="CN6" s="36">
        <f t="shared" si="10"/>
        <v>40.33</v>
      </c>
      <c r="CO6" s="36">
        <f t="shared" si="10"/>
        <v>44.67</v>
      </c>
      <c r="CP6" s="36">
        <f t="shared" si="10"/>
        <v>43.65</v>
      </c>
      <c r="CQ6" s="36">
        <f t="shared" si="10"/>
        <v>46.9</v>
      </c>
      <c r="CR6" s="36">
        <f t="shared" si="10"/>
        <v>47.95</v>
      </c>
      <c r="CS6" s="36">
        <f t="shared" si="10"/>
        <v>48.26</v>
      </c>
      <c r="CT6" s="36">
        <f t="shared" si="10"/>
        <v>48.01</v>
      </c>
      <c r="CU6" s="36">
        <f t="shared" si="10"/>
        <v>49.08</v>
      </c>
      <c r="CV6" s="35" t="str">
        <f>IF(CV7="","",IF(CV7="-","【-】","【"&amp;SUBSTITUTE(TEXT(CV7,"#,##0.00"),"-","△")&amp;"】"))</f>
        <v>【56.31】</v>
      </c>
      <c r="CW6" s="36">
        <f>IF(CW7="",NA(),CW7)</f>
        <v>79.92</v>
      </c>
      <c r="CX6" s="36">
        <f t="shared" ref="CX6:DF6" si="11">IF(CX7="",NA(),CX7)</f>
        <v>71.42</v>
      </c>
      <c r="CY6" s="36">
        <f t="shared" si="11"/>
        <v>78.599999999999994</v>
      </c>
      <c r="CZ6" s="36">
        <f t="shared" si="11"/>
        <v>71.27</v>
      </c>
      <c r="DA6" s="36">
        <f t="shared" si="11"/>
        <v>74.290000000000006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3.16</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325279</v>
      </c>
      <c r="D7" s="38">
        <v>47</v>
      </c>
      <c r="E7" s="38">
        <v>1</v>
      </c>
      <c r="F7" s="38">
        <v>0</v>
      </c>
      <c r="G7" s="38">
        <v>0</v>
      </c>
      <c r="H7" s="38" t="s">
        <v>96</v>
      </c>
      <c r="I7" s="38" t="s">
        <v>97</v>
      </c>
      <c r="J7" s="38" t="s">
        <v>98</v>
      </c>
      <c r="K7" s="38" t="s">
        <v>99</v>
      </c>
      <c r="L7" s="38" t="s">
        <v>100</v>
      </c>
      <c r="M7" s="38" t="s">
        <v>101</v>
      </c>
      <c r="N7" s="39" t="s">
        <v>102</v>
      </c>
      <c r="O7" s="39" t="s">
        <v>103</v>
      </c>
      <c r="P7" s="39">
        <v>100</v>
      </c>
      <c r="Q7" s="39">
        <v>4300</v>
      </c>
      <c r="R7" s="39">
        <v>645</v>
      </c>
      <c r="S7" s="39">
        <v>13.7</v>
      </c>
      <c r="T7" s="39">
        <v>47.08</v>
      </c>
      <c r="U7" s="39">
        <v>626</v>
      </c>
      <c r="V7" s="39">
        <v>13.7</v>
      </c>
      <c r="W7" s="39">
        <v>45.69</v>
      </c>
      <c r="X7" s="39">
        <v>48.24</v>
      </c>
      <c r="Y7" s="39">
        <v>49.14</v>
      </c>
      <c r="Z7" s="39">
        <v>47.32</v>
      </c>
      <c r="AA7" s="39">
        <v>47.76</v>
      </c>
      <c r="AB7" s="39">
        <v>44.7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1864.28</v>
      </c>
      <c r="BF7" s="39">
        <v>2116.92</v>
      </c>
      <c r="BG7" s="39">
        <v>3001.63</v>
      </c>
      <c r="BH7" s="39">
        <v>2941.91</v>
      </c>
      <c r="BI7" s="39">
        <v>3056.1</v>
      </c>
      <c r="BJ7" s="39">
        <v>1595.62</v>
      </c>
      <c r="BK7" s="39">
        <v>1302.33</v>
      </c>
      <c r="BL7" s="39">
        <v>1274.21</v>
      </c>
      <c r="BM7" s="39">
        <v>1183.92</v>
      </c>
      <c r="BN7" s="39">
        <v>1128.72</v>
      </c>
      <c r="BO7" s="39">
        <v>949.15</v>
      </c>
      <c r="BP7" s="39">
        <v>43.76</v>
      </c>
      <c r="BQ7" s="39">
        <v>41.83</v>
      </c>
      <c r="BR7" s="39">
        <v>41.25</v>
      </c>
      <c r="BS7" s="39">
        <v>39.14</v>
      </c>
      <c r="BT7" s="39">
        <v>37.700000000000003</v>
      </c>
      <c r="BU7" s="39">
        <v>37.92</v>
      </c>
      <c r="BV7" s="39">
        <v>40.89</v>
      </c>
      <c r="BW7" s="39">
        <v>41.25</v>
      </c>
      <c r="BX7" s="39">
        <v>42.5</v>
      </c>
      <c r="BY7" s="39">
        <v>41.84</v>
      </c>
      <c r="BZ7" s="39">
        <v>55.87</v>
      </c>
      <c r="CA7" s="39">
        <v>527.38</v>
      </c>
      <c r="CB7" s="39">
        <v>551.27</v>
      </c>
      <c r="CC7" s="39">
        <v>559.73</v>
      </c>
      <c r="CD7" s="39">
        <v>588.91999999999996</v>
      </c>
      <c r="CE7" s="39">
        <v>616.32000000000005</v>
      </c>
      <c r="CF7" s="39">
        <v>423.18</v>
      </c>
      <c r="CG7" s="39">
        <v>383.2</v>
      </c>
      <c r="CH7" s="39">
        <v>383.25</v>
      </c>
      <c r="CI7" s="39">
        <v>377.72</v>
      </c>
      <c r="CJ7" s="39">
        <v>390.47</v>
      </c>
      <c r="CK7" s="39">
        <v>288.19</v>
      </c>
      <c r="CL7" s="39">
        <v>38.840000000000003</v>
      </c>
      <c r="CM7" s="39">
        <v>43.96</v>
      </c>
      <c r="CN7" s="39">
        <v>40.33</v>
      </c>
      <c r="CO7" s="39">
        <v>44.67</v>
      </c>
      <c r="CP7" s="39">
        <v>43.65</v>
      </c>
      <c r="CQ7" s="39">
        <v>46.9</v>
      </c>
      <c r="CR7" s="39">
        <v>47.95</v>
      </c>
      <c r="CS7" s="39">
        <v>48.26</v>
      </c>
      <c r="CT7" s="39">
        <v>48.01</v>
      </c>
      <c r="CU7" s="39">
        <v>49.08</v>
      </c>
      <c r="CV7" s="39">
        <v>56.31</v>
      </c>
      <c r="CW7" s="39">
        <v>79.92</v>
      </c>
      <c r="CX7" s="39">
        <v>71.42</v>
      </c>
      <c r="CY7" s="39">
        <v>78.599999999999994</v>
      </c>
      <c r="CZ7" s="39">
        <v>71.27</v>
      </c>
      <c r="DA7" s="39">
        <v>74.290000000000006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3.16</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矢田 涼一</cp:lastModifiedBy>
  <dcterms:created xsi:type="dcterms:W3CDTF">2021-12-03T07:04:27Z</dcterms:created>
  <dcterms:modified xsi:type="dcterms:W3CDTF">2022-01-14T05:07:40Z</dcterms:modified>
  <cp:category/>
</cp:coreProperties>
</file>