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jhdhn03001\水道局\01.総務課\01総務課\008財務共通全般\公営企業に係る「経営比較分析表」の策定\R2分\工水\"/>
    </mc:Choice>
  </mc:AlternateContent>
  <workbookProtection workbookAlgorithmName="SHA-512" workbookHashValue="JRwfnry/s3hbhAEWqbJmUIN6CfG+9yGTuI7mBiywygt//0NjDRiCwg8lR/RrehP1NW8pAaIiPHP+qjTod8XPVg==" workbookSaltValue="yflB6xD0aXShvQrcOgba3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0" i="5" l="1"/>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U11" i="5" s="1"/>
  <c r="CS6" i="5"/>
  <c r="CT11" i="5" s="1"/>
  <c r="CR6" i="5"/>
  <c r="CQ6" i="5"/>
  <c r="CM12" i="5" s="1"/>
  <c r="CP6" i="5"/>
  <c r="CL12" i="5" s="1"/>
  <c r="CO6" i="5"/>
  <c r="CK12" i="5" s="1"/>
  <c r="CN6" i="5"/>
  <c r="CJ12" i="5" s="1"/>
  <c r="CM6" i="5"/>
  <c r="CI12" i="5" s="1"/>
  <c r="CL6" i="5"/>
  <c r="MN55" i="4" s="1"/>
  <c r="CK6" i="5"/>
  <c r="CL11" i="5" s="1"/>
  <c r="CJ6" i="5"/>
  <c r="KZ55" i="4" s="1"/>
  <c r="CI6" i="5"/>
  <c r="CJ11" i="5" s="1"/>
  <c r="CH6" i="5"/>
  <c r="JL55" i="4" s="1"/>
  <c r="CG6" i="5"/>
  <c r="EH90" i="4" s="1"/>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CZ55" i="4" s="1"/>
  <c r="BO6" i="5"/>
  <c r="BP11" i="5" s="1"/>
  <c r="BN6" i="5"/>
  <c r="BL55" i="4" s="1"/>
  <c r="BM6" i="5"/>
  <c r="BN11" i="5" s="1"/>
  <c r="BL6" i="5"/>
  <c r="X55" i="4"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MN32" i="4" s="1"/>
  <c r="AS6" i="5"/>
  <c r="AT11" i="5" s="1"/>
  <c r="AR6" i="5"/>
  <c r="KZ32" i="4" s="1"/>
  <c r="AQ6" i="5"/>
  <c r="AR11" i="5" s="1"/>
  <c r="AP6" i="5"/>
  <c r="JL32" i="4"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BL32" i="4"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DG90" i="4"/>
  <c r="CF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PT55" i="4"/>
  <c r="OZ55" i="4"/>
  <c r="OF55" i="4"/>
  <c r="LT55" i="4"/>
  <c r="KF55" i="4"/>
  <c r="HT55" i="4"/>
  <c r="GZ55" i="4"/>
  <c r="GF55" i="4"/>
  <c r="ER55" i="4"/>
  <c r="CF55" i="4"/>
  <c r="AR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CZ33" i="4"/>
  <c r="CF33" i="4"/>
  <c r="BL33" i="4"/>
  <c r="AR33" i="4"/>
  <c r="X33" i="4"/>
  <c r="RH32" i="4"/>
  <c r="PT32" i="4"/>
  <c r="OZ32" i="4"/>
  <c r="OF32" i="4"/>
  <c r="LT32" i="4"/>
  <c r="KF32" i="4"/>
  <c r="HT32" i="4"/>
  <c r="GZ32" i="4"/>
  <c r="GF32" i="4"/>
  <c r="ER32" i="4"/>
  <c r="CF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HT33" i="4" l="1"/>
  <c r="HT56" i="4"/>
  <c r="BD10" i="5"/>
  <c r="CV10" i="5"/>
  <c r="W11" i="5"/>
  <c r="AG11" i="5"/>
  <c r="AQ11" i="5"/>
  <c r="AU11" i="5"/>
  <c r="BE11" i="5"/>
  <c r="BO11" i="5"/>
  <c r="BY11" i="5"/>
  <c r="CI11" i="5"/>
  <c r="CM11" i="5"/>
  <c r="CW11" i="5"/>
  <c r="ER33" i="4"/>
  <c r="ER56" i="4"/>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1" i="5"/>
  <c r="Y11" i="5"/>
  <c r="AS11" i="5"/>
  <c r="BM11" i="5"/>
  <c r="BQ11" i="5"/>
  <c r="CK11"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<sst xmlns="http://schemas.openxmlformats.org/spreadsheetml/2006/main" count="262" uniqueCount="108">
  <si>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</si>
  <si>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</si>
  <si>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</si>
  <si>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</si>
  <si>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</si>
  <si>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</si>
  <si>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</si>
  <si>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</si>
  <si>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</si>
  <si>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</si>
  <si>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</si>
  <si>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</si>
  <si>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</si>
  <si>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</si>
  <si>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</si>
  <si>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</si>
  <si>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</si>
  <si>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</si>
  <si>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</si>
  <si>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</si>
  <si>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</si>
  <si>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</si>
  <si>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</si>
  <si>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</si>
  <si>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</si>
  <si>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</si>
  <si>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</si>
  <si>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</si>
  <si>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</si>
  <si>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</si>
  <si>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</si>
  <si>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</si>
  <si>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</si>
  <si>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</si>
  <si>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</si>
  <si>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</si>
  <si>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</si>
  <si>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</si>
  <si>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</si>
  <si>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</si>
  <si>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</si>
  <si>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</si>
  <si>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</si>
  <si>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</si>
  <si>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</si>
  <si>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</si>
  <si>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</si>
  <si>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</si>
  <si>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</si>
  <si>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</si>
  <si>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</si>
  <si>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</si>
  <si>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</si>
  <si>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</si>
  <si>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</si>
  <si>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</si>
  <si>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</si>
  <si>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</si>
  <si>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</si>
  <si>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</si>
  <si>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</si>
  <si>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</si>
  <si>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</si>
  <si>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</si>
  <si>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</si>
  <si>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</si>
  <si>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</si>
  <si>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</si>
  <si>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</si>
  <si>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</si>
  <si>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</si>
  <si>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</si>
  <si>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</si>
  <si>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</si>
  <si>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</si>
  <si>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</si>
  <si>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</si>
  <si>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</si>
  <si>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</si>
  <si>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</si>
  <si>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</si>
  <si>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</si>
  <si>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</si>
  <si>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</si>
  <si>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</si>
  <si>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</si>
  <si>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</si>
  <si>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</si>
  <si>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</si>
  <si>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322091</t>
  </si>
  <si>
    <t>46</t>
  </si>
  <si>
    <t>02</t>
  </si>
  <si>
    <t>0</t>
  </si>
  <si>
    <t>000</t>
  </si>
  <si>
    <t>島根県　雲南市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</si>
  <si>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</si>
  <si>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</si>
  <si>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</si>
  <si>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</si>
  <si>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</si>
  <si>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</si>
  <si>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</si>
  <si>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</si>
  <si>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</si>
  <si>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</si>
  <si>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工業用水道施設は、Ｈ7年建設の施設であり管路の耐用年数は未経過である</t>
    <phoneticPr fontId="5"/>
  </si>
  <si>
    <t xml:space="preserve">　契約先事業所が２社であり１事業所の使用量によって経営が左右される。
①経常収支比率はＨ26以降給水収益の減により欠損金を計上しているため100を下回っているが、Ｈ27以降、減価償却費、支払利息の減少などにより比率は上昇傾向であり、経営も改善する見込みである。
②累積欠損金比率は、Ｈ26から欠損金を計上しているため上昇しているが、今後は①のとおり費用の減少などによって経営が改善する。
③流動比率は給水収益の減のため近年減少傾向にある。
④建設投資当初の施設能力に対して契約水量が大きく乖離しているため、投資に対する回収ができておらず、平均値を大きく上回っている。今後は企業債の償還に努める必要がある。
⑤給水に係る費用が水道料金で賄えていない。料金については平均より高い水準であり、費用の抑制などによって給水原価を下げる方策が重要である。
⑥極小規模施設のため経営効率が悪く、相対的に費用も多くかかることで給水原価も高くなっている。
⑦⑧施設建設当初の施設能力に対し、契約水量が少なく契約率が低くなっている。施設利用率は類似団体との差はない。施設の適正な管理に努める。
</t>
    <rPh sb="1" eb="3">
      <t>ケイヤク</t>
    </rPh>
    <rPh sb="3" eb="4">
      <t>サキ</t>
    </rPh>
    <rPh sb="4" eb="7">
      <t>ジギョウショ</t>
    </rPh>
    <rPh sb="9" eb="10">
      <t>シャ</t>
    </rPh>
    <rPh sb="14" eb="17">
      <t>ジギョウショ</t>
    </rPh>
    <rPh sb="18" eb="21">
      <t>シヨウリョウ</t>
    </rPh>
    <rPh sb="25" eb="27">
      <t>ケイエイ</t>
    </rPh>
    <rPh sb="28" eb="30">
      <t>サユウ</t>
    </rPh>
    <rPh sb="36" eb="38">
      <t>ケイジョウ</t>
    </rPh>
    <rPh sb="38" eb="40">
      <t>シュウシ</t>
    </rPh>
    <rPh sb="40" eb="42">
      <t>ヒリツ</t>
    </rPh>
    <rPh sb="46" eb="48">
      <t>イコウ</t>
    </rPh>
    <rPh sb="48" eb="50">
      <t>キュウスイ</t>
    </rPh>
    <rPh sb="50" eb="52">
      <t>シュウエキ</t>
    </rPh>
    <rPh sb="53" eb="54">
      <t>ゲン</t>
    </rPh>
    <rPh sb="57" eb="60">
      <t>ケッソンキン</t>
    </rPh>
    <rPh sb="61" eb="63">
      <t>ケイジョウ</t>
    </rPh>
    <rPh sb="73" eb="75">
      <t>シタマワ</t>
    </rPh>
    <rPh sb="84" eb="86">
      <t>イコウ</t>
    </rPh>
    <rPh sb="87" eb="92">
      <t>ゲンカショウキャクヒ</t>
    </rPh>
    <rPh sb="93" eb="97">
      <t>シハライリソク</t>
    </rPh>
    <rPh sb="98" eb="100">
      <t>ゲンショウ</t>
    </rPh>
    <rPh sb="105" eb="107">
      <t>ヒリツ</t>
    </rPh>
    <rPh sb="108" eb="110">
      <t>ジョウショウ</t>
    </rPh>
    <rPh sb="110" eb="112">
      <t>ケイコウ</t>
    </rPh>
    <rPh sb="116" eb="118">
      <t>ケイエイ</t>
    </rPh>
    <rPh sb="119" eb="121">
      <t>カイゼン</t>
    </rPh>
    <rPh sb="123" eb="125">
      <t>ミコ</t>
    </rPh>
    <rPh sb="133" eb="135">
      <t>ルイセキ</t>
    </rPh>
    <rPh sb="135" eb="137">
      <t>ケッソン</t>
    </rPh>
    <rPh sb="137" eb="138">
      <t>キン</t>
    </rPh>
    <rPh sb="138" eb="140">
      <t>ヒリツ</t>
    </rPh>
    <rPh sb="147" eb="150">
      <t>ケッソンキン</t>
    </rPh>
    <rPh sb="151" eb="153">
      <t>ケイジョウ</t>
    </rPh>
    <rPh sb="159" eb="161">
      <t>ジョウショウ</t>
    </rPh>
    <rPh sb="167" eb="169">
      <t>コンゴ</t>
    </rPh>
    <rPh sb="175" eb="177">
      <t>ヒヨウ</t>
    </rPh>
    <rPh sb="178" eb="180">
      <t>ゲンショウ</t>
    </rPh>
    <rPh sb="186" eb="188">
      <t>ケイエイ</t>
    </rPh>
    <rPh sb="189" eb="191">
      <t>カイゼン</t>
    </rPh>
    <rPh sb="197" eb="199">
      <t>リュウドウ</t>
    </rPh>
    <rPh sb="199" eb="201">
      <t>ヒリツ</t>
    </rPh>
    <rPh sb="202" eb="204">
      <t>キュウスイ</t>
    </rPh>
    <rPh sb="204" eb="206">
      <t>シュウエキ</t>
    </rPh>
    <rPh sb="207" eb="208">
      <t>ゲン</t>
    </rPh>
    <rPh sb="211" eb="213">
      <t>キンネン</t>
    </rPh>
    <rPh sb="213" eb="215">
      <t>ゲンショウ</t>
    </rPh>
    <rPh sb="215" eb="217">
      <t>ケイコウ</t>
    </rPh>
    <rPh sb="224" eb="226">
      <t>ケンセツ</t>
    </rPh>
    <rPh sb="226" eb="228">
      <t>トウシ</t>
    </rPh>
    <rPh sb="228" eb="230">
      <t>トウショ</t>
    </rPh>
    <rPh sb="231" eb="233">
      <t>シセツ</t>
    </rPh>
    <rPh sb="233" eb="235">
      <t>ノウリョク</t>
    </rPh>
    <rPh sb="236" eb="237">
      <t>タイ</t>
    </rPh>
    <rPh sb="239" eb="241">
      <t>ケイヤク</t>
    </rPh>
    <rPh sb="241" eb="243">
      <t>スイリョウ</t>
    </rPh>
    <rPh sb="244" eb="245">
      <t>オオ</t>
    </rPh>
    <rPh sb="247" eb="249">
      <t>カイリ</t>
    </rPh>
    <rPh sb="256" eb="258">
      <t>トウシ</t>
    </rPh>
    <rPh sb="259" eb="260">
      <t>タイ</t>
    </rPh>
    <rPh sb="262" eb="264">
      <t>カイシュウ</t>
    </rPh>
    <rPh sb="272" eb="275">
      <t>ヘイキンチ</t>
    </rPh>
    <rPh sb="276" eb="277">
      <t>オオ</t>
    </rPh>
    <rPh sb="279" eb="281">
      <t>ウワマワ</t>
    </rPh>
    <rPh sb="286" eb="288">
      <t>コンゴ</t>
    </rPh>
    <rPh sb="289" eb="291">
      <t>キギョウ</t>
    </rPh>
    <rPh sb="291" eb="292">
      <t>サイ</t>
    </rPh>
    <rPh sb="293" eb="295">
      <t>ショウカン</t>
    </rPh>
    <rPh sb="296" eb="297">
      <t>ツト</t>
    </rPh>
    <rPh sb="299" eb="301">
      <t>ヒツヨウ</t>
    </rPh>
    <rPh sb="308" eb="310">
      <t>キュウスイ</t>
    </rPh>
    <rPh sb="311" eb="312">
      <t>カカ</t>
    </rPh>
    <rPh sb="313" eb="315">
      <t>ヒヨウ</t>
    </rPh>
    <rPh sb="316" eb="318">
      <t>スイドウ</t>
    </rPh>
    <rPh sb="318" eb="320">
      <t>リョウキン</t>
    </rPh>
    <rPh sb="321" eb="322">
      <t>マカナ</t>
    </rPh>
    <rPh sb="328" eb="330">
      <t>リョウキン</t>
    </rPh>
    <rPh sb="335" eb="337">
      <t>ヘイキン</t>
    </rPh>
    <rPh sb="339" eb="340">
      <t>タカ</t>
    </rPh>
    <rPh sb="341" eb="343">
      <t>スイジュン</t>
    </rPh>
    <rPh sb="347" eb="349">
      <t>ヒヨウ</t>
    </rPh>
    <rPh sb="350" eb="352">
      <t>ヨクセイ</t>
    </rPh>
    <rPh sb="358" eb="360">
      <t>キュウスイ</t>
    </rPh>
    <rPh sb="360" eb="362">
      <t>ゲンカ</t>
    </rPh>
    <rPh sb="363" eb="364">
      <t>サ</t>
    </rPh>
    <rPh sb="366" eb="368">
      <t>ホウサク</t>
    </rPh>
    <rPh sb="369" eb="371">
      <t>ジュウヨウ</t>
    </rPh>
    <rPh sb="378" eb="379">
      <t>キワ</t>
    </rPh>
    <rPh sb="379" eb="380">
      <t>ショウ</t>
    </rPh>
    <rPh sb="380" eb="382">
      <t>キボ</t>
    </rPh>
    <rPh sb="382" eb="384">
      <t>シセツ</t>
    </rPh>
    <rPh sb="387" eb="389">
      <t>ケイエイ</t>
    </rPh>
    <rPh sb="389" eb="391">
      <t>コウリツ</t>
    </rPh>
    <rPh sb="392" eb="393">
      <t>ワル</t>
    </rPh>
    <rPh sb="395" eb="398">
      <t>ソウタイテキ</t>
    </rPh>
    <rPh sb="399" eb="401">
      <t>ヒヨウ</t>
    </rPh>
    <rPh sb="402" eb="403">
      <t>オオ</t>
    </rPh>
    <rPh sb="410" eb="412">
      <t>キュウスイ</t>
    </rPh>
    <rPh sb="412" eb="414">
      <t>ゲンカ</t>
    </rPh>
    <rPh sb="415" eb="416">
      <t>タカ</t>
    </rPh>
    <rPh sb="427" eb="429">
      <t>シセツ</t>
    </rPh>
    <rPh sb="429" eb="431">
      <t>ケンセツ</t>
    </rPh>
    <rPh sb="431" eb="433">
      <t>トウショ</t>
    </rPh>
    <rPh sb="434" eb="436">
      <t>シセツ</t>
    </rPh>
    <rPh sb="436" eb="438">
      <t>ノウリョク</t>
    </rPh>
    <rPh sb="439" eb="440">
      <t>タイ</t>
    </rPh>
    <rPh sb="442" eb="444">
      <t>ケイヤク</t>
    </rPh>
    <rPh sb="444" eb="446">
      <t>スイリョウ</t>
    </rPh>
    <rPh sb="447" eb="448">
      <t>スク</t>
    </rPh>
    <rPh sb="450" eb="453">
      <t>ケイヤクリツ</t>
    </rPh>
    <rPh sb="454" eb="455">
      <t>ヒク</t>
    </rPh>
    <rPh sb="462" eb="464">
      <t>シセツ</t>
    </rPh>
    <rPh sb="464" eb="466">
      <t>リヨウ</t>
    </rPh>
    <rPh sb="466" eb="467">
      <t>リツ</t>
    </rPh>
    <rPh sb="468" eb="470">
      <t>ルイジ</t>
    </rPh>
    <rPh sb="470" eb="472">
      <t>ダンタイ</t>
    </rPh>
    <rPh sb="474" eb="475">
      <t>サ</t>
    </rPh>
    <rPh sb="479" eb="481">
      <t>シセツ</t>
    </rPh>
    <rPh sb="482" eb="484">
      <t>テキセイ</t>
    </rPh>
    <rPh sb="485" eb="487">
      <t>カンリ</t>
    </rPh>
    <rPh sb="488" eb="489">
      <t>ツト</t>
    </rPh>
    <phoneticPr fontId="5"/>
  </si>
  <si>
    <t>　契約先事業所が２社であり、１事業所の使用量によって経営が左右される状況であったところ、契約水量の98％を占める事業所の使用水量減により、市として工業用水道事業の廃止を決定している。
　今後、工業用水道の廃止に向け事業の整理に取り組んでいく必要がある。</t>
    <rPh sb="69" eb="70">
      <t>シ</t>
    </rPh>
    <rPh sb="113" eb="114">
      <t>ト</t>
    </rPh>
    <rPh sb="115" eb="116">
      <t>ク</t>
    </rPh>
    <rPh sb="120" eb="12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</si>
</sst>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43.43</c:v>
                </c:pt>
                <c:pt idx="1">
                  <c:v>47.23</c:v>
                </c:pt>
                <c:pt idx="2">
                  <c:v>50.89</c:v>
                </c:pt>
                <c:pt idx="3">
                  <c:v>54.12</c:v>
                </c:pt>
                <c:pt idx="4">
                  <c:v>56.79</c:v>
                </c:pt>
              </c:numCache>
            </c:numRef>
          </c:val>
          <c:extLst>
            <c:ext xmlns:c16="http://schemas.microsoft.com/office/drawing/2014/chart" uri="{C3380CC4-5D6E-409C-BE32-E72D297353CC}">
              <c16:uniqueId val="{00000000-DE9B-47F6-ABEA-98DF80E076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DE9B-47F6-ABEA-98DF80E076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51.64</c:v>
                </c:pt>
                <c:pt idx="1">
                  <c:v>59.55</c:v>
                </c:pt>
                <c:pt idx="2">
                  <c:v>77.09</c:v>
                </c:pt>
                <c:pt idx="3">
                  <c:v>83.66</c:v>
                </c:pt>
                <c:pt idx="4">
                  <c:v>88.22</c:v>
                </c:pt>
              </c:numCache>
            </c:numRef>
          </c:val>
          <c:extLst>
            <c:ext xmlns:c16="http://schemas.microsoft.com/office/drawing/2014/chart" uri="{C3380CC4-5D6E-409C-BE32-E72D297353CC}">
              <c16:uniqueId val="{00000000-51E3-4202-8848-C6CFB084DC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51E3-4202-8848-C6CFB084DC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77.069999999999993</c:v>
                </c:pt>
                <c:pt idx="1">
                  <c:v>88.71</c:v>
                </c:pt>
                <c:pt idx="2">
                  <c:v>88.5</c:v>
                </c:pt>
                <c:pt idx="3">
                  <c:v>95.09</c:v>
                </c:pt>
                <c:pt idx="4">
                  <c:v>103.75</c:v>
                </c:pt>
              </c:numCache>
            </c:numRef>
          </c:val>
          <c:extLst>
            <c:ext xmlns:c16="http://schemas.microsoft.com/office/drawing/2014/chart" uri="{C3380CC4-5D6E-409C-BE32-E72D297353CC}">
              <c16:uniqueId val="{00000000-3479-4D20-B218-882CE3E4AB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3479-4D20-B218-882CE3E4AB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C2-4352-9A0B-3A3E46C5BC2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93C2-4352-9A0B-3A3E46C5BC2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D2-4B9D-BF2C-79513E8749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DFD2-4B9D-BF2C-79513E8749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490.13</c:v>
                </c:pt>
                <c:pt idx="1">
                  <c:v>445.69</c:v>
                </c:pt>
                <c:pt idx="2">
                  <c:v>397.84</c:v>
                </c:pt>
                <c:pt idx="3">
                  <c:v>386.72</c:v>
                </c:pt>
                <c:pt idx="4">
                  <c:v>373.97</c:v>
                </c:pt>
              </c:numCache>
            </c:numRef>
          </c:val>
          <c:extLst>
            <c:ext xmlns:c16="http://schemas.microsoft.com/office/drawing/2014/chart" uri="{C3380CC4-5D6E-409C-BE32-E72D297353CC}">
              <c16:uniqueId val="{00000000-DCCB-4B63-A717-D6D5A249F2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DCCB-4B63-A717-D6D5A249F2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1098.3</c:v>
                </c:pt>
                <c:pt idx="1">
                  <c:v>924.47</c:v>
                </c:pt>
                <c:pt idx="2">
                  <c:v>918.92</c:v>
                </c:pt>
                <c:pt idx="3">
                  <c:v>860.72</c:v>
                </c:pt>
                <c:pt idx="4">
                  <c:v>869.3</c:v>
                </c:pt>
              </c:numCache>
            </c:numRef>
          </c:val>
          <c:extLst>
            <c:ext xmlns:c16="http://schemas.microsoft.com/office/drawing/2014/chart" uri="{C3380CC4-5D6E-409C-BE32-E72D297353CC}">
              <c16:uniqueId val="{00000000-6B76-43DD-8231-3B72151B6F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6B76-43DD-8231-3B72151B6F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76.44</c:v>
                </c:pt>
                <c:pt idx="1">
                  <c:v>88.39</c:v>
                </c:pt>
                <c:pt idx="2">
                  <c:v>88.15</c:v>
                </c:pt>
                <c:pt idx="3">
                  <c:v>94.88</c:v>
                </c:pt>
                <c:pt idx="4">
                  <c:v>103.83</c:v>
                </c:pt>
              </c:numCache>
            </c:numRef>
          </c:val>
          <c:extLst>
            <c:ext xmlns:c16="http://schemas.microsoft.com/office/drawing/2014/chart" uri="{C3380CC4-5D6E-409C-BE32-E72D297353CC}">
              <c16:uniqueId val="{00000000-597B-4DFD-A91D-9300C72F7E7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597B-4DFD-A91D-9300C72F7E7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99.14</c:v>
                </c:pt>
                <c:pt idx="1">
                  <c:v>86.58</c:v>
                </c:pt>
                <c:pt idx="2">
                  <c:v>86.25</c:v>
                </c:pt>
                <c:pt idx="3">
                  <c:v>79.94</c:v>
                </c:pt>
                <c:pt idx="4">
                  <c:v>72.319999999999993</c:v>
                </c:pt>
              </c:numCache>
            </c:numRef>
          </c:val>
          <c:extLst>
            <c:ext xmlns:c16="http://schemas.microsoft.com/office/drawing/2014/chart" uri="{C3380CC4-5D6E-409C-BE32-E72D297353CC}">
              <c16:uniqueId val="{00000000-6E4F-4DB1-9210-5CBAD950E4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6E4F-4DB1-9210-5CBAD950E4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31.19</c:v>
                </c:pt>
                <c:pt idx="1">
                  <c:v>36.67</c:v>
                </c:pt>
                <c:pt idx="2">
                  <c:v>34.69</c:v>
                </c:pt>
                <c:pt idx="3">
                  <c:v>33.54</c:v>
                </c:pt>
                <c:pt idx="4">
                  <c:v>28.83</c:v>
                </c:pt>
              </c:numCache>
            </c:numRef>
          </c:val>
          <c:extLst>
            <c:ext xmlns:c16="http://schemas.microsoft.com/office/drawing/2014/chart" uri="{C3380CC4-5D6E-409C-BE32-E72D297353CC}">
              <c16:uniqueId val="{00000000-B636-4CF0-987A-967EDAC33B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B636-4CF0-987A-967EDAC33B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31.35</c:v>
                </c:pt>
                <c:pt idx="1">
                  <c:v>31.35</c:v>
                </c:pt>
                <c:pt idx="2">
                  <c:v>31.35</c:v>
                </c:pt>
                <c:pt idx="3">
                  <c:v>31.35</c:v>
                </c:pt>
                <c:pt idx="4">
                  <c:v>31.35</c:v>
                </c:pt>
              </c:numCache>
            </c:numRef>
          </c:val>
          <c:extLst>
            <c:ext xmlns:c16="http://schemas.microsoft.com/office/drawing/2014/chart" uri="{C3380CC4-5D6E-409C-BE32-E72D297353CC}">
              <c16:uniqueId val="{00000000-C56C-4A67-959E-0FF0339773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C56C-4A67-959E-0FF0339773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F1" zoomScale="70" zoomScaleNormal="70"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島根県　雲南市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5200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1499</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19.7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1630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77.069999999999993</v>
      </c>
      <c r="Y32" s="129"/>
      <c r="Z32" s="129"/>
      <c r="AA32" s="129"/>
      <c r="AB32" s="129"/>
      <c r="AC32" s="129"/>
      <c r="AD32" s="129"/>
      <c r="AE32" s="129"/>
      <c r="AF32" s="129"/>
      <c r="AG32" s="129"/>
      <c r="AH32" s="129"/>
      <c r="AI32" s="129"/>
      <c r="AJ32" s="129"/>
      <c r="AK32" s="129"/>
      <c r="AL32" s="129"/>
      <c r="AM32" s="129"/>
      <c r="AN32" s="129"/>
      <c r="AO32" s="129"/>
      <c r="AP32" s="129"/>
      <c r="AQ32" s="130"/>
      <c r="AR32" s="128">
        <f>データ!U6</f>
        <v>88.71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88.5</v>
      </c>
      <c r="BM32" s="129"/>
      <c r="BN32" s="129"/>
      <c r="BO32" s="129"/>
      <c r="BP32" s="129"/>
      <c r="BQ32" s="129"/>
      <c r="BR32" s="129"/>
      <c r="BS32" s="129"/>
      <c r="BT32" s="129"/>
      <c r="BU32" s="129"/>
      <c r="BV32" s="129"/>
      <c r="BW32" s="129"/>
      <c r="BX32" s="129"/>
      <c r="BY32" s="129"/>
      <c r="BZ32" s="129"/>
      <c r="CA32" s="129"/>
      <c r="CB32" s="129"/>
      <c r="CC32" s="129"/>
      <c r="CD32" s="129"/>
      <c r="CE32" s="130"/>
      <c r="CF32" s="128">
        <f>データ!W6</f>
        <v>95.09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103.75</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51.64</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59.55</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77.09</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83.66</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88.22</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490.13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445.69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397.84</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386.72</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373.97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1098.3</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924.47</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918.92</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860.72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869.3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76.44</v>
      </c>
      <c r="Y55" s="129"/>
      <c r="Z55" s="129"/>
      <c r="AA55" s="129"/>
      <c r="AB55" s="129"/>
      <c r="AC55" s="129"/>
      <c r="AD55" s="129"/>
      <c r="AE55" s="129"/>
      <c r="AF55" s="129"/>
      <c r="AG55" s="129"/>
      <c r="AH55" s="129"/>
      <c r="AI55" s="129"/>
      <c r="AJ55" s="129"/>
      <c r="AK55" s="129"/>
      <c r="AL55" s="129"/>
      <c r="AM55" s="129"/>
      <c r="AN55" s="129"/>
      <c r="AO55" s="129"/>
      <c r="AP55" s="129"/>
      <c r="AQ55" s="130"/>
      <c r="AR55" s="128">
        <f>データ!BM6</f>
        <v>88.39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88.15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94.88</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103.83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99.14</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86.58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86.25</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79.94</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72.319999999999993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31.19</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36.67</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34.69</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33.54</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28.83</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31.35</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31.35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31.35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31.35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31.35</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107</v>
      </c>
      <c r="SN68" s="111"/>
      <c r="SO68" s="111"/>
      <c r="SP68" s="111"/>
      <c r="SQ68" s="111"/>
      <c r="SR68" s="111"/>
      <c r="SS68" s="111"/>
      <c r="ST68" s="111"/>
      <c r="SU68" s="111"/>
      <c r="SV68" s="111"/>
      <c r="SW68" s="111"/>
      <c r="SX68" s="111"/>
      <c r="SY68" s="111"/>
      <c r="SZ68" s="111"/>
      <c r="TA68" s="112"/>
    </row>
    <row r="69" spans="1:521" ht="13.5" customHeight="1">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43.43</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47.23</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50.89</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54.12</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56.79</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53.32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53.4</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53.49</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54.3</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55.32</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3.56</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3.46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3.28</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4.66</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7.35</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0.06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0.13</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0.02</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0.09</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38</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gQ8EWkNExyOP+Y8vVUHsNz/+WkIt6pMz+TrHV9hYIRvlJDwLuMnZLm4x3tEhqsfz4IpbjLBLiGaQcrnCNY3JjQ==" saltValue="zI2+3sF1U2eL6XvPMZ0Okw=="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c r="A6" s="45" t="s">
        <v>87</v>
      </c>
      <c r="B6" s="50"/>
      <c r="C6" s="50"/>
      <c r="D6" s="50"/>
      <c r="E6" s="50"/>
      <c r="F6" s="50"/>
      <c r="G6" s="50"/>
      <c r="H6" s="50"/>
      <c r="I6" s="50"/>
      <c r="J6" s="50"/>
      <c r="K6" s="50"/>
      <c r="L6" s="50"/>
      <c r="M6" s="50"/>
      <c r="N6" s="50"/>
      <c r="O6" s="50"/>
      <c r="P6" s="50"/>
      <c r="Q6" s="51"/>
      <c r="R6" s="50"/>
      <c r="S6" s="50"/>
      <c r="T6" s="52">
        <f t="shared" ref="T6:CE6" si="3">T7</f>
        <v>77.069999999999993</v>
      </c>
      <c r="U6" s="52">
        <f>U7</f>
        <v>88.71</v>
      </c>
      <c r="V6" s="52">
        <f>V7</f>
        <v>88.5</v>
      </c>
      <c r="W6" s="52">
        <f>W7</f>
        <v>95.09</v>
      </c>
      <c r="X6" s="52">
        <f t="shared" si="3"/>
        <v>103.75</v>
      </c>
      <c r="Y6" s="52">
        <f t="shared" si="3"/>
        <v>120</v>
      </c>
      <c r="Z6" s="52">
        <f t="shared" si="3"/>
        <v>113.67</v>
      </c>
      <c r="AA6" s="52">
        <f t="shared" si="3"/>
        <v>110.79</v>
      </c>
      <c r="AB6" s="52">
        <f t="shared" si="3"/>
        <v>108.76</v>
      </c>
      <c r="AC6" s="52">
        <f t="shared" si="3"/>
        <v>110.19</v>
      </c>
      <c r="AD6" s="50" t="str">
        <f>IF(AD7="-","【-】","【"&amp;SUBSTITUTE(TEXT(AD7,"#,##0.00"),"-","△")&amp;"】")</f>
        <v>【118.49】</v>
      </c>
      <c r="AE6" s="52">
        <f t="shared" si="3"/>
        <v>51.64</v>
      </c>
      <c r="AF6" s="52">
        <f>AF7</f>
        <v>59.55</v>
      </c>
      <c r="AG6" s="52">
        <f>AG7</f>
        <v>77.09</v>
      </c>
      <c r="AH6" s="52">
        <f>AH7</f>
        <v>83.66</v>
      </c>
      <c r="AI6" s="52">
        <f t="shared" si="3"/>
        <v>88.22</v>
      </c>
      <c r="AJ6" s="52">
        <f t="shared" si="3"/>
        <v>115.82</v>
      </c>
      <c r="AK6" s="52">
        <f t="shared" si="3"/>
        <v>118.97</v>
      </c>
      <c r="AL6" s="52">
        <f t="shared" si="3"/>
        <v>121.15</v>
      </c>
      <c r="AM6" s="52">
        <f t="shared" si="3"/>
        <v>125.8</v>
      </c>
      <c r="AN6" s="52">
        <f t="shared" si="3"/>
        <v>132.55000000000001</v>
      </c>
      <c r="AO6" s="50" t="str">
        <f>IF(AO7="-","【-】","【"&amp;SUBSTITUTE(TEXT(AO7,"#,##0.00"),"-","△")&amp;"】")</f>
        <v>【19.58】</v>
      </c>
      <c r="AP6" s="52">
        <f t="shared" si="3"/>
        <v>490.13</v>
      </c>
      <c r="AQ6" s="52">
        <f>AQ7</f>
        <v>445.69</v>
      </c>
      <c r="AR6" s="52">
        <f>AR7</f>
        <v>397.84</v>
      </c>
      <c r="AS6" s="52">
        <f>AS7</f>
        <v>386.72</v>
      </c>
      <c r="AT6" s="52">
        <f t="shared" si="3"/>
        <v>373.97</v>
      </c>
      <c r="AU6" s="52">
        <f t="shared" si="3"/>
        <v>549.77</v>
      </c>
      <c r="AV6" s="52">
        <f t="shared" si="3"/>
        <v>730.25</v>
      </c>
      <c r="AW6" s="52">
        <f t="shared" si="3"/>
        <v>868.31</v>
      </c>
      <c r="AX6" s="52">
        <f t="shared" si="3"/>
        <v>732.52</v>
      </c>
      <c r="AY6" s="52">
        <f t="shared" si="3"/>
        <v>819.73</v>
      </c>
      <c r="AZ6" s="50" t="str">
        <f>IF(AZ7="-","【-】","【"&amp;SUBSTITUTE(TEXT(AZ7,"#,##0.00"),"-","△")&amp;"】")</f>
        <v>【436.32】</v>
      </c>
      <c r="BA6" s="52">
        <f t="shared" si="3"/>
        <v>1098.3</v>
      </c>
      <c r="BB6" s="52">
        <f>BB7</f>
        <v>924.47</v>
      </c>
      <c r="BC6" s="52">
        <f>BC7</f>
        <v>918.92</v>
      </c>
      <c r="BD6" s="52">
        <f>BD7</f>
        <v>860.72</v>
      </c>
      <c r="BE6" s="52">
        <f t="shared" si="3"/>
        <v>869.3</v>
      </c>
      <c r="BF6" s="52">
        <f t="shared" si="3"/>
        <v>536.28</v>
      </c>
      <c r="BG6" s="52">
        <f t="shared" si="3"/>
        <v>514.66</v>
      </c>
      <c r="BH6" s="52">
        <f t="shared" si="3"/>
        <v>504.81</v>
      </c>
      <c r="BI6" s="52">
        <f t="shared" si="3"/>
        <v>498.01</v>
      </c>
      <c r="BJ6" s="52">
        <f t="shared" si="3"/>
        <v>490.39</v>
      </c>
      <c r="BK6" s="50" t="str">
        <f>IF(BK7="-","【-】","【"&amp;SUBSTITUTE(TEXT(BK7,"#,##0.00"),"-","△")&amp;"】")</f>
        <v>【238.21】</v>
      </c>
      <c r="BL6" s="52">
        <f t="shared" si="3"/>
        <v>76.44</v>
      </c>
      <c r="BM6" s="52">
        <f>BM7</f>
        <v>88.39</v>
      </c>
      <c r="BN6" s="52">
        <f>BN7</f>
        <v>88.15</v>
      </c>
      <c r="BO6" s="52">
        <f>BO7</f>
        <v>94.88</v>
      </c>
      <c r="BP6" s="52">
        <f t="shared" si="3"/>
        <v>103.83</v>
      </c>
      <c r="BQ6" s="52">
        <f t="shared" si="3"/>
        <v>100.54</v>
      </c>
      <c r="BR6" s="52">
        <f t="shared" si="3"/>
        <v>95.99</v>
      </c>
      <c r="BS6" s="52">
        <f t="shared" si="3"/>
        <v>94.91</v>
      </c>
      <c r="BT6" s="52">
        <f t="shared" si="3"/>
        <v>90.22</v>
      </c>
      <c r="BU6" s="52">
        <f t="shared" si="3"/>
        <v>90.8</v>
      </c>
      <c r="BV6" s="50" t="str">
        <f>IF(BV7="-","【-】","【"&amp;SUBSTITUTE(TEXT(BV7,"#,##0.00"),"-","△")&amp;"】")</f>
        <v>【113.30】</v>
      </c>
      <c r="BW6" s="52">
        <f t="shared" si="3"/>
        <v>99.14</v>
      </c>
      <c r="BX6" s="52">
        <f>BX7</f>
        <v>86.58</v>
      </c>
      <c r="BY6" s="52">
        <f>BY7</f>
        <v>86.25</v>
      </c>
      <c r="BZ6" s="52">
        <f>BZ7</f>
        <v>79.94</v>
      </c>
      <c r="CA6" s="52">
        <f t="shared" si="3"/>
        <v>72.319999999999993</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31.19</v>
      </c>
      <c r="CI6" s="52">
        <f>CI7</f>
        <v>36.67</v>
      </c>
      <c r="CJ6" s="52">
        <f>CJ7</f>
        <v>34.69</v>
      </c>
      <c r="CK6" s="52">
        <f>CK7</f>
        <v>33.54</v>
      </c>
      <c r="CL6" s="52">
        <f t="shared" si="5"/>
        <v>28.83</v>
      </c>
      <c r="CM6" s="52">
        <f t="shared" si="5"/>
        <v>35.54</v>
      </c>
      <c r="CN6" s="52">
        <f t="shared" si="5"/>
        <v>35.24</v>
      </c>
      <c r="CO6" s="52">
        <f t="shared" si="5"/>
        <v>35.22</v>
      </c>
      <c r="CP6" s="52">
        <f t="shared" si="5"/>
        <v>34.92</v>
      </c>
      <c r="CQ6" s="52">
        <f t="shared" si="5"/>
        <v>34.19</v>
      </c>
      <c r="CR6" s="50" t="str">
        <f>IF(CR7="-","【-】","【"&amp;SUBSTITUTE(TEXT(CR7,"#,##0.00"),"-","△")&amp;"】")</f>
        <v>【53.39】</v>
      </c>
      <c r="CS6" s="52">
        <f t="shared" ref="CS6:DB6" si="6">CS7</f>
        <v>31.35</v>
      </c>
      <c r="CT6" s="52">
        <f>CT7</f>
        <v>31.35</v>
      </c>
      <c r="CU6" s="52">
        <f>CU7</f>
        <v>31.35</v>
      </c>
      <c r="CV6" s="52">
        <f>CV7</f>
        <v>31.35</v>
      </c>
      <c r="CW6" s="52">
        <f t="shared" si="6"/>
        <v>31.35</v>
      </c>
      <c r="CX6" s="52">
        <f t="shared" si="6"/>
        <v>50.81</v>
      </c>
      <c r="CY6" s="52">
        <f t="shared" si="6"/>
        <v>50.28</v>
      </c>
      <c r="CZ6" s="52">
        <f t="shared" si="6"/>
        <v>51.42</v>
      </c>
      <c r="DA6" s="52">
        <f t="shared" si="6"/>
        <v>50.9</v>
      </c>
      <c r="DB6" s="52">
        <f t="shared" si="6"/>
        <v>49.05</v>
      </c>
      <c r="DC6" s="50" t="str">
        <f>IF(DC7="-","【-】","【"&amp;SUBSTITUTE(TEXT(DC7,"#,##0.00"),"-","△")&amp;"】")</f>
        <v>【76.89】</v>
      </c>
      <c r="DD6" s="52">
        <f t="shared" ref="DD6:DM6" si="7">DD7</f>
        <v>43.43</v>
      </c>
      <c r="DE6" s="52">
        <f>DE7</f>
        <v>47.23</v>
      </c>
      <c r="DF6" s="52">
        <f>DF7</f>
        <v>50.89</v>
      </c>
      <c r="DG6" s="52">
        <f>DG7</f>
        <v>54.12</v>
      </c>
      <c r="DH6" s="52">
        <f t="shared" si="7"/>
        <v>56.79</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c r="A7"/>
      <c r="B7" s="54" t="s">
        <v>88</v>
      </c>
      <c r="C7" s="54" t="s">
        <v>89</v>
      </c>
      <c r="D7" s="54" t="s">
        <v>90</v>
      </c>
      <c r="E7" s="54" t="s">
        <v>91</v>
      </c>
      <c r="F7" s="54" t="s">
        <v>92</v>
      </c>
      <c r="G7" s="54" t="s">
        <v>93</v>
      </c>
      <c r="H7" s="54" t="s">
        <v>94</v>
      </c>
      <c r="I7" s="54" t="s">
        <v>95</v>
      </c>
      <c r="J7" s="54" t="s">
        <v>96</v>
      </c>
      <c r="K7" s="55">
        <v>5200</v>
      </c>
      <c r="L7" s="54" t="s">
        <v>97</v>
      </c>
      <c r="M7" s="55">
        <v>1</v>
      </c>
      <c r="N7" s="55">
        <v>1499</v>
      </c>
      <c r="O7" s="56" t="s">
        <v>98</v>
      </c>
      <c r="P7" s="56">
        <v>19.7</v>
      </c>
      <c r="Q7" s="55">
        <v>2</v>
      </c>
      <c r="R7" s="55">
        <v>1630</v>
      </c>
      <c r="S7" s="54" t="s">
        <v>99</v>
      </c>
      <c r="T7" s="57">
        <v>77.069999999999993</v>
      </c>
      <c r="U7" s="57">
        <v>88.71</v>
      </c>
      <c r="V7" s="57">
        <v>88.5</v>
      </c>
      <c r="W7" s="57">
        <v>95.09</v>
      </c>
      <c r="X7" s="57">
        <v>103.75</v>
      </c>
      <c r="Y7" s="57">
        <v>120</v>
      </c>
      <c r="Z7" s="57">
        <v>113.67</v>
      </c>
      <c r="AA7" s="57">
        <v>110.79</v>
      </c>
      <c r="AB7" s="57">
        <v>108.76</v>
      </c>
      <c r="AC7" s="58">
        <v>110.19</v>
      </c>
      <c r="AD7" s="57">
        <v>118.49</v>
      </c>
      <c r="AE7" s="57">
        <v>51.64</v>
      </c>
      <c r="AF7" s="57">
        <v>59.55</v>
      </c>
      <c r="AG7" s="57">
        <v>77.09</v>
      </c>
      <c r="AH7" s="57">
        <v>83.66</v>
      </c>
      <c r="AI7" s="57">
        <v>88.22</v>
      </c>
      <c r="AJ7" s="57">
        <v>115.82</v>
      </c>
      <c r="AK7" s="57">
        <v>118.97</v>
      </c>
      <c r="AL7" s="57">
        <v>121.15</v>
      </c>
      <c r="AM7" s="57">
        <v>125.8</v>
      </c>
      <c r="AN7" s="57">
        <v>132.55000000000001</v>
      </c>
      <c r="AO7" s="57">
        <v>19.579999999999998</v>
      </c>
      <c r="AP7" s="57">
        <v>490.13</v>
      </c>
      <c r="AQ7" s="57">
        <v>445.69</v>
      </c>
      <c r="AR7" s="57">
        <v>397.84</v>
      </c>
      <c r="AS7" s="57">
        <v>386.72</v>
      </c>
      <c r="AT7" s="57">
        <v>373.97</v>
      </c>
      <c r="AU7" s="57">
        <v>549.77</v>
      </c>
      <c r="AV7" s="57">
        <v>730.25</v>
      </c>
      <c r="AW7" s="57">
        <v>868.31</v>
      </c>
      <c r="AX7" s="57">
        <v>732.52</v>
      </c>
      <c r="AY7" s="57">
        <v>819.73</v>
      </c>
      <c r="AZ7" s="57">
        <v>436.32</v>
      </c>
      <c r="BA7" s="57">
        <v>1098.3</v>
      </c>
      <c r="BB7" s="57">
        <v>924.47</v>
      </c>
      <c r="BC7" s="57">
        <v>918.92</v>
      </c>
      <c r="BD7" s="57">
        <v>860.72</v>
      </c>
      <c r="BE7" s="57">
        <v>869.3</v>
      </c>
      <c r="BF7" s="57">
        <v>536.28</v>
      </c>
      <c r="BG7" s="57">
        <v>514.66</v>
      </c>
      <c r="BH7" s="57">
        <v>504.81</v>
      </c>
      <c r="BI7" s="57">
        <v>498.01</v>
      </c>
      <c r="BJ7" s="57">
        <v>490.39</v>
      </c>
      <c r="BK7" s="57">
        <v>238.21</v>
      </c>
      <c r="BL7" s="57">
        <v>76.44</v>
      </c>
      <c r="BM7" s="57">
        <v>88.39</v>
      </c>
      <c r="BN7" s="57">
        <v>88.15</v>
      </c>
      <c r="BO7" s="57">
        <v>94.88</v>
      </c>
      <c r="BP7" s="57">
        <v>103.83</v>
      </c>
      <c r="BQ7" s="57">
        <v>100.54</v>
      </c>
      <c r="BR7" s="57">
        <v>95.99</v>
      </c>
      <c r="BS7" s="57">
        <v>94.91</v>
      </c>
      <c r="BT7" s="57">
        <v>90.22</v>
      </c>
      <c r="BU7" s="57">
        <v>90.8</v>
      </c>
      <c r="BV7" s="57">
        <v>113.3</v>
      </c>
      <c r="BW7" s="57">
        <v>99.14</v>
      </c>
      <c r="BX7" s="57">
        <v>86.58</v>
      </c>
      <c r="BY7" s="57">
        <v>86.25</v>
      </c>
      <c r="BZ7" s="57">
        <v>79.94</v>
      </c>
      <c r="CA7" s="57">
        <v>72.319999999999993</v>
      </c>
      <c r="CB7" s="57">
        <v>42.19</v>
      </c>
      <c r="CC7" s="57">
        <v>44.55</v>
      </c>
      <c r="CD7" s="57">
        <v>47.36</v>
      </c>
      <c r="CE7" s="57">
        <v>49.94</v>
      </c>
      <c r="CF7" s="57">
        <v>50.56</v>
      </c>
      <c r="CG7" s="57">
        <v>18.87</v>
      </c>
      <c r="CH7" s="57">
        <v>31.19</v>
      </c>
      <c r="CI7" s="57">
        <v>36.67</v>
      </c>
      <c r="CJ7" s="57">
        <v>34.69</v>
      </c>
      <c r="CK7" s="57">
        <v>33.54</v>
      </c>
      <c r="CL7" s="57">
        <v>28.83</v>
      </c>
      <c r="CM7" s="57">
        <v>35.54</v>
      </c>
      <c r="CN7" s="57">
        <v>35.24</v>
      </c>
      <c r="CO7" s="57">
        <v>35.22</v>
      </c>
      <c r="CP7" s="57">
        <v>34.92</v>
      </c>
      <c r="CQ7" s="57">
        <v>34.19</v>
      </c>
      <c r="CR7" s="57">
        <v>53.39</v>
      </c>
      <c r="CS7" s="57">
        <v>31.35</v>
      </c>
      <c r="CT7" s="57">
        <v>31.35</v>
      </c>
      <c r="CU7" s="57">
        <v>31.35</v>
      </c>
      <c r="CV7" s="57">
        <v>31.35</v>
      </c>
      <c r="CW7" s="57">
        <v>31.35</v>
      </c>
      <c r="CX7" s="57">
        <v>50.81</v>
      </c>
      <c r="CY7" s="57">
        <v>50.28</v>
      </c>
      <c r="CZ7" s="57">
        <v>51.42</v>
      </c>
      <c r="DA7" s="57">
        <v>50.9</v>
      </c>
      <c r="DB7" s="57">
        <v>49.05</v>
      </c>
      <c r="DC7" s="57">
        <v>76.89</v>
      </c>
      <c r="DD7" s="57">
        <v>43.43</v>
      </c>
      <c r="DE7" s="57">
        <v>47.23</v>
      </c>
      <c r="DF7" s="57">
        <v>50.89</v>
      </c>
      <c r="DG7" s="57">
        <v>54.12</v>
      </c>
      <c r="DH7" s="57">
        <v>56.79</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c r="T11" s="64" t="s">
        <v>23</v>
      </c>
      <c r="U11" s="65">
        <f>IF(T6="-",NA(),T6)</f>
        <v>77.069999999999993</v>
      </c>
      <c r="V11" s="65">
        <f>IF(U6="-",NA(),U6)</f>
        <v>88.71</v>
      </c>
      <c r="W11" s="65">
        <f>IF(V6="-",NA(),V6)</f>
        <v>88.5</v>
      </c>
      <c r="X11" s="65">
        <f>IF(W6="-",NA(),W6)</f>
        <v>95.09</v>
      </c>
      <c r="Y11" s="65">
        <f>IF(X6="-",NA(),X6)</f>
        <v>103.75</v>
      </c>
      <c r="AE11" s="64" t="s">
        <v>23</v>
      </c>
      <c r="AF11" s="65">
        <f>IF(AE6="-",NA(),AE6)</f>
        <v>51.64</v>
      </c>
      <c r="AG11" s="65">
        <f>IF(AF6="-",NA(),AF6)</f>
        <v>59.55</v>
      </c>
      <c r="AH11" s="65">
        <f>IF(AG6="-",NA(),AG6)</f>
        <v>77.09</v>
      </c>
      <c r="AI11" s="65">
        <f>IF(AH6="-",NA(),AH6)</f>
        <v>83.66</v>
      </c>
      <c r="AJ11" s="65">
        <f>IF(AI6="-",NA(),AI6)</f>
        <v>88.22</v>
      </c>
      <c r="AP11" s="64" t="s">
        <v>23</v>
      </c>
      <c r="AQ11" s="65">
        <f>IF(AP6="-",NA(),AP6)</f>
        <v>490.13</v>
      </c>
      <c r="AR11" s="65">
        <f>IF(AQ6="-",NA(),AQ6)</f>
        <v>445.69</v>
      </c>
      <c r="AS11" s="65">
        <f>IF(AR6="-",NA(),AR6)</f>
        <v>397.84</v>
      </c>
      <c r="AT11" s="65">
        <f>IF(AS6="-",NA(),AS6)</f>
        <v>386.72</v>
      </c>
      <c r="AU11" s="65">
        <f>IF(AT6="-",NA(),AT6)</f>
        <v>373.97</v>
      </c>
      <c r="BA11" s="64" t="s">
        <v>23</v>
      </c>
      <c r="BB11" s="65">
        <f>IF(BA6="-",NA(),BA6)</f>
        <v>1098.3</v>
      </c>
      <c r="BC11" s="65">
        <f>IF(BB6="-",NA(),BB6)</f>
        <v>924.47</v>
      </c>
      <c r="BD11" s="65">
        <f>IF(BC6="-",NA(),BC6)</f>
        <v>918.92</v>
      </c>
      <c r="BE11" s="65">
        <f>IF(BD6="-",NA(),BD6)</f>
        <v>860.72</v>
      </c>
      <c r="BF11" s="65">
        <f>IF(BE6="-",NA(),BE6)</f>
        <v>869.3</v>
      </c>
      <c r="BL11" s="64" t="s">
        <v>23</v>
      </c>
      <c r="BM11" s="65">
        <f>IF(BL6="-",NA(),BL6)</f>
        <v>76.44</v>
      </c>
      <c r="BN11" s="65">
        <f>IF(BM6="-",NA(),BM6)</f>
        <v>88.39</v>
      </c>
      <c r="BO11" s="65">
        <f>IF(BN6="-",NA(),BN6)</f>
        <v>88.15</v>
      </c>
      <c r="BP11" s="65">
        <f>IF(BO6="-",NA(),BO6)</f>
        <v>94.88</v>
      </c>
      <c r="BQ11" s="65">
        <f>IF(BP6="-",NA(),BP6)</f>
        <v>103.83</v>
      </c>
      <c r="BW11" s="64" t="s">
        <v>23</v>
      </c>
      <c r="BX11" s="65">
        <f>IF(BW6="-",NA(),BW6)</f>
        <v>99.14</v>
      </c>
      <c r="BY11" s="65">
        <f>IF(BX6="-",NA(),BX6)</f>
        <v>86.58</v>
      </c>
      <c r="BZ11" s="65">
        <f>IF(BY6="-",NA(),BY6)</f>
        <v>86.25</v>
      </c>
      <c r="CA11" s="65">
        <f>IF(BZ6="-",NA(),BZ6)</f>
        <v>79.94</v>
      </c>
      <c r="CB11" s="65">
        <f>IF(CA6="-",NA(),CA6)</f>
        <v>72.319999999999993</v>
      </c>
      <c r="CH11" s="64" t="s">
        <v>23</v>
      </c>
      <c r="CI11" s="65">
        <f>IF(CH6="-",NA(),CH6)</f>
        <v>31.19</v>
      </c>
      <c r="CJ11" s="65">
        <f>IF(CI6="-",NA(),CI6)</f>
        <v>36.67</v>
      </c>
      <c r="CK11" s="65">
        <f>IF(CJ6="-",NA(),CJ6)</f>
        <v>34.69</v>
      </c>
      <c r="CL11" s="65">
        <f>IF(CK6="-",NA(),CK6)</f>
        <v>33.54</v>
      </c>
      <c r="CM11" s="65">
        <f>IF(CL6="-",NA(),CL6)</f>
        <v>28.83</v>
      </c>
      <c r="CS11" s="64" t="s">
        <v>23</v>
      </c>
      <c r="CT11" s="65">
        <f>IF(CS6="-",NA(),CS6)</f>
        <v>31.35</v>
      </c>
      <c r="CU11" s="65">
        <f>IF(CT6="-",NA(),CT6)</f>
        <v>31.35</v>
      </c>
      <c r="CV11" s="65">
        <f>IF(CU6="-",NA(),CU6)</f>
        <v>31.35</v>
      </c>
      <c r="CW11" s="65">
        <f>IF(CV6="-",NA(),CV6)</f>
        <v>31.35</v>
      </c>
      <c r="CX11" s="65">
        <f>IF(CW6="-",NA(),CW6)</f>
        <v>31.35</v>
      </c>
      <c r="DD11" s="64" t="s">
        <v>23</v>
      </c>
      <c r="DE11" s="65">
        <f>IF(DD6="-",NA(),DD6)</f>
        <v>43.43</v>
      </c>
      <c r="DF11" s="65">
        <f>IF(DE6="-",NA(),DE6)</f>
        <v>47.23</v>
      </c>
      <c r="DG11" s="65">
        <f>IF(DF6="-",NA(),DF6)</f>
        <v>50.89</v>
      </c>
      <c r="DH11" s="65">
        <f>IF(DG6="-",NA(),DG6)</f>
        <v>54.12</v>
      </c>
      <c r="DI11" s="65">
        <f>IF(DH6="-",NA(),DH6)</f>
        <v>56.79</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2022-01-31T05:19:15Z</cp:lastPrinted>
  <dcterms:created xsi:type="dcterms:W3CDTF">2021-12-03T08:59:41Z</dcterms:created>
  <dcterms:modified xsi:type="dcterms:W3CDTF">2022-01-31T05:19:24Z</dcterms:modified>
  <cp:category/>
</cp:coreProperties>
</file>