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20114経営比較分析表（R02決算）\02.提出分\"/>
    </mc:Choice>
  </mc:AlternateContent>
  <workbookProtection workbookAlgorithmName="SHA-512" workbookHashValue="sHEa0J/RNJaHnZmgmyZCRmJBrQqKR2O2BnuYH6xFJoHXcIhkBH4/NgXHzoxNKCiaTQYd4DZrdLSdjTfgQV5v/g==" workbookSaltValue="zlPMK/CA0/CjANZk+t4Fi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<sst xmlns="http://schemas.openxmlformats.org/spreadsheetml/2006/main" count="247" uniqueCount="122">
  <si>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</si>
  <si>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</si>
  <si>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</si>
  <si>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</si>
  <si>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</si>
  <si>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</si>
  <si>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</si>
  <si>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</si>
  <si>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</si>
  <si>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</si>
  <si>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</si>
  <si>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</si>
  <si>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</si>
  <si>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</si>
  <si>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</si>
  <si>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</si>
  <si>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</si>
  <si>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</si>
  <si>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</si>
  <si>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</si>
  <si>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</si>
  <si>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</si>
  <si>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</si>
  <si>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</si>
  <si>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</si>
  <si>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</si>
  <si>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</si>
  <si>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</si>
  <si>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</si>
  <si>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</si>
  <si>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</si>
  <si>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</si>
  <si>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</si>
  <si>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</si>
  <si>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</si>
  <si>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</si>
  <si>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</si>
  <si>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</si>
  <si>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</si>
  <si>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</si>
  <si>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</si>
  <si>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</si>
  <si>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</si>
  <si>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</si>
  <si>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</si>
  <si>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</si>
  <si>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</si>
  <si>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</si>
  <si>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</si>
  <si>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</si>
  <si>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</si>
  <si>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</si>
  <si>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</si>
  <si>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</si>
  <si>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</si>
  <si>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</si>
  <si>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</si>
  <si>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</si>
  <si>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</si>
  <si>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</si>
  <si>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</si>
  <si>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</si>
  <si>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</si>
  <si>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</si>
  <si>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</si>
  <si>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</si>
  <si>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</si>
  <si>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</si>
  <si>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</si>
  <si>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</si>
  <si>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</si>
  <si>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</si>
  <si>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</si>
  <si>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</si>
  <si>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</si>
  <si>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</si>
  <si>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</si>
  <si>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</si>
  <si>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</si>
  <si>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</si>
  <si>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</si>
  <si>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</si>
  <si>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</si>
  <si>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</si>
  <si>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</si>
  <si>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</si>
  <si>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</si>
  <si>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</si>
  <si>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</si>
  <si>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</si>
  <si>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</si>
  <si>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</si>
  <si>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</si>
  <si>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</si>
  <si>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</si>
  <si>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</si>
  <si>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</si>
  <si>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</si>
  <si>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</si>
  <si>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</si>
  <si>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</si>
  <si>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</si>
  <si>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</si>
  <si>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</si>
  <si>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</si>
  <si>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</si>
  <si>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</si>
  <si>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</si>
  <si>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</si>
  <si>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</si>
  <si>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</si>
  <si>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</si>
  <si>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</si>
  <si>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</si>
  <si>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</si>
  <si>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</si>
  <si>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</si>
  <si>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</si>
  <si>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</si>
  <si>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は、上昇傾向にあり100％に近づいているが、これは一般会計からの繰入金の増加によるものであり、経費回収率の低さから見て分かるように、使用料収入で汚水処理費用が賄えていない状況にある。
・予算に占める企業債償還の割合が大きく、自主財源のみでは経営が成り立たず、一般会計からの繰入金に頼らざるをえない状況にある。
・事業継続中であり、毎年度浄化槽を新規設置しているため、企業債残高は今後も増加していくことが考えられる。このため、経費回収率も全国平均を若干下回っている。
・施設利用率が全国平均を下回っているのは、浄化槽区域において少子高齢化が急速に進展しているためである。</t>
  </si>
  <si>
    <t>・事業開始が平成15年度であり、比較的新しい浄化槽が多いため、法定耐用年数を迎えるまで間があるが、将来的にわたって改修計画の検討をしていく必要がある。
・浄化槽ブロワの故障が年々増加しており、修繕費が増加傾向にあるため、対応策の検討が必要である。</t>
    <rPh sb="38" eb="39">
      <t>ムカ</t>
    </rPh>
    <phoneticPr fontId="4"/>
  </si>
  <si>
    <t>・設置基数の増加により、使用料収入が増加しているものの、汚水処理費用を賄うほどにはなく、維持管理費の節減や料金体系の見直しにより、経営の健全化を図っていく必要がある。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</si>
</sst>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F-433C-B7F2-EE296C930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F-433C-B7F2-EE296C930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46.04</c:v>
                </c:pt>
                <c:pt idx="2">
                  <c:v>46.02</c:v>
                </c:pt>
                <c:pt idx="3">
                  <c:v>45.07</c:v>
                </c:pt>
                <c:pt idx="4">
                  <c:v>46.98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DA8-89DE-224A1742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59.94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9-4DA8-89DE-224A1742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6-4F7B-81DF-C8F6F82A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89.66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6-4F7B-81DF-C8F6F82A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91.81</c:v>
                </c:pt>
                <c:pt idx="1">
                  <c:v>94.11</c:v>
                </c:pt>
                <c:pt idx="2">
                  <c:v>95.44</c:v>
                </c:pt>
                <c:pt idx="3">
                  <c:v>99.95</c:v>
                </c:pt>
                <c:pt idx="4">
                  <c:v>99.97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3-4C2F-B228-BE8C05DC2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3-4C2F-B228-BE8C05DC2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5-4093-9DBF-B152A441F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5-4093-9DBF-B152A441F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9-4C64-9DC7-51373576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9-4C64-9DC7-51373576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2-4D76-94F4-46BE46AE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2-4D76-94F4-46BE46AE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F-4F13-A534-5D46B820C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F-4F13-A534-5D46B820C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876.14</c:v>
                </c:pt>
                <c:pt idx="1">
                  <c:v>749.44</c:v>
                </c:pt>
                <c:pt idx="2">
                  <c:v>679.85</c:v>
                </c:pt>
                <c:pt idx="3">
                  <c:v>573.46</c:v>
                </c:pt>
                <c:pt idx="4">
                  <c:v>491.54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F-497E-9CE3-71D61D1E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296.89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F-497E-9CE3-71D61D1E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60.32</c:v>
                </c:pt>
                <c:pt idx="1">
                  <c:v>58.9</c:v>
                </c:pt>
                <c:pt idx="2">
                  <c:v>57.92</c:v>
                </c:pt>
                <c:pt idx="3">
                  <c:v>54.96</c:v>
                </c:pt>
                <c:pt idx="4">
                  <c:v>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6-41BF-949C-5C205BF79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63.06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C6-41BF-949C-5C205BF79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305.91000000000003</c:v>
                </c:pt>
                <c:pt idx="1">
                  <c:v>315.31</c:v>
                </c:pt>
                <c:pt idx="2">
                  <c:v>320.81</c:v>
                </c:pt>
                <c:pt idx="3">
                  <c:v>338.49</c:v>
                </c:pt>
                <c:pt idx="4">
                  <c:v>321.42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4-4620-B2D0-6DE557AF2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264.77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4-4620-B2D0-6DE557AF2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安来市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37740</v>
      </c>
      <c r="AM8" s="69"/>
      <c r="AN8" s="69"/>
      <c r="AO8" s="69"/>
      <c r="AP8" s="69"/>
      <c r="AQ8" s="69"/>
      <c r="AR8" s="69"/>
      <c r="AS8" s="69"/>
      <c r="AT8" s="68">
        <f>データ!T6</f>
        <v>420.93</v>
      </c>
      <c r="AU8" s="68"/>
      <c r="AV8" s="68"/>
      <c r="AW8" s="68"/>
      <c r="AX8" s="68"/>
      <c r="AY8" s="68"/>
      <c r="AZ8" s="68"/>
      <c r="BA8" s="68"/>
      <c r="BB8" s="68">
        <f>データ!U6</f>
        <v>89.66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7.87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3503</v>
      </c>
      <c r="AE10" s="69"/>
      <c r="AF10" s="69"/>
      <c r="AG10" s="69"/>
      <c r="AH10" s="69"/>
      <c r="AI10" s="69"/>
      <c r="AJ10" s="69"/>
      <c r="AK10" s="2"/>
      <c r="AL10" s="69">
        <f>データ!V6</f>
        <v>2952</v>
      </c>
      <c r="AM10" s="69"/>
      <c r="AN10" s="69"/>
      <c r="AO10" s="69"/>
      <c r="AP10" s="69"/>
      <c r="AQ10" s="69"/>
      <c r="AR10" s="69"/>
      <c r="AS10" s="69"/>
      <c r="AT10" s="68">
        <f>データ!W6</f>
        <v>0.26</v>
      </c>
      <c r="AU10" s="68"/>
      <c r="AV10" s="68"/>
      <c r="AW10" s="68"/>
      <c r="AX10" s="68"/>
      <c r="AY10" s="68"/>
      <c r="AZ10" s="68"/>
      <c r="BA10" s="68"/>
      <c r="BB10" s="68">
        <f>データ!X6</f>
        <v>11353.85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121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PAUm7mdiPsWfcWH9Vmq5ChJ+PcRbx+vsGj3GHjVGsLBbOiZVQjBOD9vFHD2LMNVQxPRJm+RP339nHK9BzyIg/g==" saltValue="K/XazLHykqRBpo4/8Cmz/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322067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7.87</v>
      </c>
      <c r="Q6" s="34">
        <f t="shared" si="3"/>
        <v>100</v>
      </c>
      <c r="R6" s="34">
        <f t="shared" si="3"/>
        <v>3503</v>
      </c>
      <c r="S6" s="34">
        <f t="shared" si="3"/>
        <v>37740</v>
      </c>
      <c r="T6" s="34">
        <f t="shared" si="3"/>
        <v>420.93</v>
      </c>
      <c r="U6" s="34">
        <f t="shared" si="3"/>
        <v>89.66</v>
      </c>
      <c r="V6" s="34">
        <f t="shared" si="3"/>
        <v>2952</v>
      </c>
      <c r="W6" s="34">
        <f t="shared" si="3"/>
        <v>0.26</v>
      </c>
      <c r="X6" s="34">
        <f t="shared" si="3"/>
        <v>11353.85</v>
      </c>
      <c r="Y6" s="35">
        <f>IF(Y7="",NA(),Y7)</f>
        <v>91.81</v>
      </c>
      <c r="Z6" s="35">
        <f t="shared" ref="Z6:AH6" si="4">IF(Z7="",NA(),Z7)</f>
        <v>94.11</v>
      </c>
      <c r="AA6" s="35">
        <f t="shared" si="4"/>
        <v>95.44</v>
      </c>
      <c r="AB6" s="35">
        <f t="shared" si="4"/>
        <v>99.95</v>
      </c>
      <c r="AC6" s="35">
        <f t="shared" si="4"/>
        <v>99.97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876.14</v>
      </c>
      <c r="BG6" s="35">
        <f t="shared" ref="BG6:BO6" si="7">IF(BG7="",NA(),BG7)</f>
        <v>749.44</v>
      </c>
      <c r="BH6" s="35">
        <f t="shared" si="7"/>
        <v>679.85</v>
      </c>
      <c r="BI6" s="35">
        <f t="shared" si="7"/>
        <v>573.46</v>
      </c>
      <c r="BJ6" s="35">
        <f t="shared" si="7"/>
        <v>491.54</v>
      </c>
      <c r="BK6" s="35">
        <f t="shared" si="7"/>
        <v>413.5</v>
      </c>
      <c r="BL6" s="35">
        <f t="shared" si="7"/>
        <v>407.42</v>
      </c>
      <c r="BM6" s="35">
        <f t="shared" si="7"/>
        <v>296.89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60.32</v>
      </c>
      <c r="BR6" s="35">
        <f t="shared" ref="BR6:BZ6" si="8">IF(BR7="",NA(),BR7)</f>
        <v>58.9</v>
      </c>
      <c r="BS6" s="35">
        <f t="shared" si="8"/>
        <v>57.92</v>
      </c>
      <c r="BT6" s="35">
        <f t="shared" si="8"/>
        <v>54.96</v>
      </c>
      <c r="BU6" s="35">
        <f t="shared" si="8"/>
        <v>59.1</v>
      </c>
      <c r="BV6" s="35">
        <f t="shared" si="8"/>
        <v>55.84</v>
      </c>
      <c r="BW6" s="35">
        <f t="shared" si="8"/>
        <v>57.08</v>
      </c>
      <c r="BX6" s="35">
        <f t="shared" si="8"/>
        <v>63.06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305.91000000000003</v>
      </c>
      <c r="CC6" s="35">
        <f t="shared" ref="CC6:CK6" si="9">IF(CC7="",NA(),CC7)</f>
        <v>315.31</v>
      </c>
      <c r="CD6" s="35">
        <f t="shared" si="9"/>
        <v>320.81</v>
      </c>
      <c r="CE6" s="35">
        <f t="shared" si="9"/>
        <v>338.49</v>
      </c>
      <c r="CF6" s="35">
        <f t="shared" si="9"/>
        <v>321.42</v>
      </c>
      <c r="CG6" s="35">
        <f t="shared" si="9"/>
        <v>287.57</v>
      </c>
      <c r="CH6" s="35">
        <f t="shared" si="9"/>
        <v>286.86</v>
      </c>
      <c r="CI6" s="35">
        <f t="shared" si="9"/>
        <v>264.77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46.9</v>
      </c>
      <c r="CN6" s="35">
        <f t="shared" ref="CN6:CV6" si="10">IF(CN7="",NA(),CN7)</f>
        <v>46.04</v>
      </c>
      <c r="CO6" s="35">
        <f t="shared" si="10"/>
        <v>46.02</v>
      </c>
      <c r="CP6" s="35">
        <f t="shared" si="10"/>
        <v>45.07</v>
      </c>
      <c r="CQ6" s="35">
        <f t="shared" si="10"/>
        <v>46.98</v>
      </c>
      <c r="CR6" s="35">
        <f t="shared" si="10"/>
        <v>61.55</v>
      </c>
      <c r="CS6" s="35">
        <f t="shared" si="10"/>
        <v>57.22</v>
      </c>
      <c r="CT6" s="35">
        <f t="shared" si="10"/>
        <v>59.94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89.66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322067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7.87</v>
      </c>
      <c r="Q7" s="38">
        <v>100</v>
      </c>
      <c r="R7" s="38">
        <v>3503</v>
      </c>
      <c r="S7" s="38">
        <v>37740</v>
      </c>
      <c r="T7" s="38">
        <v>420.93</v>
      </c>
      <c r="U7" s="38">
        <v>89.66</v>
      </c>
      <c r="V7" s="38">
        <v>2952</v>
      </c>
      <c r="W7" s="38">
        <v>0.26</v>
      </c>
      <c r="X7" s="38">
        <v>11353.85</v>
      </c>
      <c r="Y7" s="38">
        <v>91.81</v>
      </c>
      <c r="Z7" s="38">
        <v>94.11</v>
      </c>
      <c r="AA7" s="38">
        <v>95.44</v>
      </c>
      <c r="AB7" s="38">
        <v>99.95</v>
      </c>
      <c r="AC7" s="38">
        <v>99.97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876.14</v>
      </c>
      <c r="BG7" s="38">
        <v>749.44</v>
      </c>
      <c r="BH7" s="38">
        <v>679.85</v>
      </c>
      <c r="BI7" s="38">
        <v>573.46</v>
      </c>
      <c r="BJ7" s="38">
        <v>491.54</v>
      </c>
      <c r="BK7" s="38">
        <v>413.5</v>
      </c>
      <c r="BL7" s="38">
        <v>407.42</v>
      </c>
      <c r="BM7" s="38">
        <v>296.89</v>
      </c>
      <c r="BN7" s="38">
        <v>270.57</v>
      </c>
      <c r="BO7" s="38">
        <v>294.27</v>
      </c>
      <c r="BP7" s="38">
        <v>314.13</v>
      </c>
      <c r="BQ7" s="38">
        <v>60.32</v>
      </c>
      <c r="BR7" s="38">
        <v>58.9</v>
      </c>
      <c r="BS7" s="38">
        <v>57.92</v>
      </c>
      <c r="BT7" s="38">
        <v>54.96</v>
      </c>
      <c r="BU7" s="38">
        <v>59.1</v>
      </c>
      <c r="BV7" s="38">
        <v>55.84</v>
      </c>
      <c r="BW7" s="38">
        <v>57.08</v>
      </c>
      <c r="BX7" s="38">
        <v>63.06</v>
      </c>
      <c r="BY7" s="38">
        <v>62.5</v>
      </c>
      <c r="BZ7" s="38">
        <v>60.59</v>
      </c>
      <c r="CA7" s="38">
        <v>58.42</v>
      </c>
      <c r="CB7" s="38">
        <v>305.91000000000003</v>
      </c>
      <c r="CC7" s="38">
        <v>315.31</v>
      </c>
      <c r="CD7" s="38">
        <v>320.81</v>
      </c>
      <c r="CE7" s="38">
        <v>338.49</v>
      </c>
      <c r="CF7" s="38">
        <v>321.42</v>
      </c>
      <c r="CG7" s="38">
        <v>287.57</v>
      </c>
      <c r="CH7" s="38">
        <v>286.86</v>
      </c>
      <c r="CI7" s="38">
        <v>264.77</v>
      </c>
      <c r="CJ7" s="38">
        <v>269.33</v>
      </c>
      <c r="CK7" s="38">
        <v>280.23</v>
      </c>
      <c r="CL7" s="38">
        <v>282.27999999999997</v>
      </c>
      <c r="CM7" s="38">
        <v>46.9</v>
      </c>
      <c r="CN7" s="38">
        <v>46.04</v>
      </c>
      <c r="CO7" s="38">
        <v>46.02</v>
      </c>
      <c r="CP7" s="38">
        <v>45.07</v>
      </c>
      <c r="CQ7" s="38">
        <v>46.98</v>
      </c>
      <c r="CR7" s="38">
        <v>61.55</v>
      </c>
      <c r="CS7" s="38">
        <v>57.22</v>
      </c>
      <c r="CT7" s="38">
        <v>59.94</v>
      </c>
      <c r="CU7" s="38">
        <v>59.64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67.489999999999995</v>
      </c>
      <c r="DD7" s="38">
        <v>67.290000000000006</v>
      </c>
      <c r="DE7" s="38">
        <v>89.66</v>
      </c>
      <c r="DF7" s="38">
        <v>90.63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dcterms:created xsi:type="dcterms:W3CDTF">2021-12-03T08:11:06Z</dcterms:created>
  <dcterms:modified xsi:type="dcterms:W3CDTF">2022-01-14T07:02:12Z</dcterms:modified>
  <cp:category/>
</cp:coreProperties>
</file>