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vrfile\保存\01本庁\12保_下水道\R02年度\G01各課提出\財政課\R3.2.1〆　公営企業に係る 「経営比較分析表」 分析等について\漁集・生排\"/>
    </mc:Choice>
  </mc:AlternateContent>
  <workbookProtection workbookAlgorithmName="SHA-512" workbookHashValue="kYtIkJ1A6RZ/kXnIwsUuhu4GHPEo1mcs6dLjvyGhrqspq+NDjCaYZItZuOwiQdJj3UR6WM8sDCQ2ECOjRtb5sg==" workbookSaltValue="h5+GXPDoc5ZRRIxvEETi7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I10" i="4"/>
  <c r="B10" i="4"/>
  <c r="BB8" i="4"/>
  <c r="AL8" i="4"/>
  <c r="P8" i="4"/>
  <c r="I8" i="4"/>
</calcChain>
</file>

<file path=xl/sharedStrings.xml><?xml version="1.0" encoding="utf-8"?>
<sst xmlns="http://schemas.openxmlformats.org/spreadsheetml/2006/main" count="247" uniqueCount="122">
  <si>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</si>
  <si>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</si>
  <si>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</si>
  <si>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</si>
  <si>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</si>
  <si>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</si>
  <si>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</si>
  <si>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</si>
  <si>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</si>
  <si>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</si>
  <si>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</si>
  <si>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</si>
  <si>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</si>
  <si>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</si>
  <si>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</si>
  <si>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</si>
  <si>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</si>
  <si>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</si>
  <si>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</si>
  <si>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</si>
  <si>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</si>
  <si>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</si>
  <si>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</si>
  <si>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</si>
  <si>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</si>
  <si>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</si>
  <si>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</si>
  <si>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</si>
  <si>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</si>
  <si>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</si>
  <si>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</si>
  <si>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</si>
  <si>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</si>
  <si>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</si>
  <si>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</si>
  <si>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</si>
  <si>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</si>
  <si>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</si>
  <si>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</si>
  <si>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</si>
  <si>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</si>
  <si>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</si>
  <si>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</si>
  <si>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</si>
  <si>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</si>
  <si>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</si>
  <si>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</si>
  <si>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</si>
  <si>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</si>
  <si>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</si>
  <si>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</si>
  <si>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</si>
  <si>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</si>
  <si>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</si>
  <si>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</si>
  <si>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</si>
  <si>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</si>
  <si>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</si>
  <si>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</si>
  <si>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</si>
  <si>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</si>
  <si>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</si>
  <si>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</si>
  <si>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</si>
  <si>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</si>
  <si>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</si>
  <si>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</si>
  <si>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</si>
  <si>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</si>
  <si>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</si>
  <si>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</si>
  <si>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</si>
  <si>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</si>
  <si>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</si>
  <si>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</si>
  <si>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</si>
  <si>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</si>
  <si>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</si>
  <si>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</si>
  <si>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</si>
  <si>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</si>
  <si>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</si>
  <si>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</si>
  <si>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</si>
  <si>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</si>
  <si>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</si>
  <si>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</si>
  <si>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</si>
  <si>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</si>
  <si>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</si>
  <si>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</si>
  <si>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</si>
  <si>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</si>
  <si>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</si>
  <si>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</si>
  <si>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</si>
  <si>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</si>
  <si>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</si>
  <si>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</si>
  <si>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浜田市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</si>
  <si>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</si>
  <si>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</si>
  <si>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</si>
  <si>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</si>
  <si>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</si>
  <si>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</si>
  <si>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</si>
  <si>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</si>
  <si>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</si>
  <si>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</si>
  <si>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</si>
  <si>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</si>
  <si>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</si>
  <si>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</si>
  <si>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</si>
  <si>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</si>
  <si>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</si>
  <si>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</si>
  <si>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</si>
  <si>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市町村設置事業により平成17年度に供用開始し、10年以上が経過している。また、譲渡を受けた浄化槽については、設置後20年以上が経過しているものもあり、浄化槽施設の老朽化が進んでいるため、修繕が増加している。</t>
    <rPh sb="1" eb="4">
      <t>シチョウソン</t>
    </rPh>
    <rPh sb="4" eb="6">
      <t>セッチ</t>
    </rPh>
    <rPh sb="6" eb="8">
      <t>ジギョウ</t>
    </rPh>
    <rPh sb="11" eb="13">
      <t>ヘイセイ</t>
    </rPh>
    <rPh sb="15" eb="17">
      <t>ネンド</t>
    </rPh>
    <rPh sb="18" eb="20">
      <t>キョウヨウ</t>
    </rPh>
    <rPh sb="20" eb="22">
      <t>カイシ</t>
    </rPh>
    <rPh sb="26" eb="29">
      <t>ネンイジョウ</t>
    </rPh>
    <rPh sb="30" eb="32">
      <t>ケイカ</t>
    </rPh>
    <rPh sb="40" eb="42">
      <t>ジョウト</t>
    </rPh>
    <rPh sb="43" eb="44">
      <t>ウ</t>
    </rPh>
    <rPh sb="46" eb="49">
      <t>ジョウカソウ</t>
    </rPh>
    <rPh sb="55" eb="57">
      <t>セッチ</t>
    </rPh>
    <rPh sb="57" eb="58">
      <t>ゴ</t>
    </rPh>
    <rPh sb="60" eb="63">
      <t>ネンイジョウ</t>
    </rPh>
    <rPh sb="64" eb="66">
      <t>ケイカ</t>
    </rPh>
    <rPh sb="76" eb="79">
      <t>ジョウカソウ</t>
    </rPh>
    <rPh sb="79" eb="81">
      <t>シセツ</t>
    </rPh>
    <rPh sb="82" eb="85">
      <t>ロウキュウカ</t>
    </rPh>
    <rPh sb="86" eb="87">
      <t>スス</t>
    </rPh>
    <rPh sb="94" eb="96">
      <t>シュウゼン</t>
    </rPh>
    <rPh sb="97" eb="99">
      <t>ゾウカ</t>
    </rPh>
    <phoneticPr fontId="4"/>
  </si>
  <si>
    <t>　平成27年度に整備事業が終了し、今後必要となる更新投資を見据え、引き続き経費削減に取り組み、健全経営に向け努力する必要がある。
　また、資産状況を把握し健全な経営を行うため、公営企業会計の適用について取組を進める。</t>
    <rPh sb="1" eb="3">
      <t>ヘイセイ</t>
    </rPh>
    <rPh sb="5" eb="6">
      <t>ネン</t>
    </rPh>
    <rPh sb="6" eb="7">
      <t>ド</t>
    </rPh>
    <rPh sb="8" eb="10">
      <t>セイビ</t>
    </rPh>
    <rPh sb="10" eb="12">
      <t>ジギョウ</t>
    </rPh>
    <rPh sb="13" eb="15">
      <t>シュウリョウ</t>
    </rPh>
    <rPh sb="17" eb="19">
      <t>コンゴ</t>
    </rPh>
    <rPh sb="19" eb="21">
      <t>ヒツヨウ</t>
    </rPh>
    <rPh sb="24" eb="26">
      <t>コウシン</t>
    </rPh>
    <rPh sb="26" eb="28">
      <t>トウシ</t>
    </rPh>
    <rPh sb="29" eb="31">
      <t>ミス</t>
    </rPh>
    <rPh sb="33" eb="34">
      <t>ヒ</t>
    </rPh>
    <rPh sb="35" eb="36">
      <t>ツヅ</t>
    </rPh>
    <rPh sb="37" eb="39">
      <t>ケイヒ</t>
    </rPh>
    <rPh sb="39" eb="41">
      <t>サクゲン</t>
    </rPh>
    <rPh sb="42" eb="43">
      <t>ト</t>
    </rPh>
    <rPh sb="44" eb="45">
      <t>ク</t>
    </rPh>
    <rPh sb="47" eb="49">
      <t>ケンゼン</t>
    </rPh>
    <rPh sb="49" eb="51">
      <t>ケイエイ</t>
    </rPh>
    <rPh sb="52" eb="53">
      <t>ム</t>
    </rPh>
    <rPh sb="54" eb="56">
      <t>ドリョク</t>
    </rPh>
    <rPh sb="58" eb="60">
      <t>ヒツヨウ</t>
    </rPh>
    <rPh sb="69" eb="71">
      <t>シサン</t>
    </rPh>
    <rPh sb="71" eb="73">
      <t>ジョウキョウ</t>
    </rPh>
    <rPh sb="74" eb="76">
      <t>ハアク</t>
    </rPh>
    <rPh sb="77" eb="79">
      <t>ケンゼン</t>
    </rPh>
    <rPh sb="80" eb="82">
      <t>ケイエイ</t>
    </rPh>
    <rPh sb="83" eb="84">
      <t>オコナ</t>
    </rPh>
    <rPh sb="88" eb="90">
      <t>コウエイ</t>
    </rPh>
    <rPh sb="90" eb="92">
      <t>キギョウ</t>
    </rPh>
    <rPh sb="92" eb="94">
      <t>カイケイ</t>
    </rPh>
    <rPh sb="95" eb="97">
      <t>テキヨウ</t>
    </rPh>
    <rPh sb="101" eb="103">
      <t>トリクミ</t>
    </rPh>
    <rPh sb="104" eb="105">
      <t>スス</t>
    </rPh>
    <phoneticPr fontId="4"/>
  </si>
  <si>
    <t>　収益的収支比率は、当年度は100％超であり経年と比較し最も高くなっている。人口減少や節水志向等による使用料の減少や将来必要となる更新費用を見据え、健全経営を確保するため、維持管理費等の削減に引き続き取り組む必要がある。
　企業債残高対事業規模比率は、当年度以降も企業債の償還がすすむことから、今後も逓減を示すものと考える。また、分流式下水道等に要する経費として地方債の一部を一般会計が負担しているため、類似団体や経年と比較し低くなっている。
　経費回収率は、例年並みで類似団体と比較しても低水準である。健全経営に向け汚水処理費用の削減に努める必要がある。
　汚水処理原価は、類似団体と比較し高くなっており、さらなる維持管理費の削減等により経営改善が必要である。
　施設使用率は、経年との比較では僅かながらの減少にとどまっているが、類似団体との比較ではまだ大きな開きがある。今後も使用状況を注視する必要がある。
　水洗化率は、100％であり公共用水域の水質保全に繋がっている。</t>
    <rPh sb="1" eb="4">
      <t>シュウエキテキ</t>
    </rPh>
    <rPh sb="4" eb="6">
      <t>シュウシ</t>
    </rPh>
    <rPh sb="6" eb="8">
      <t>ヒリツ</t>
    </rPh>
    <rPh sb="10" eb="11">
      <t>トウ</t>
    </rPh>
    <rPh sb="11" eb="13">
      <t>ネンド</t>
    </rPh>
    <rPh sb="18" eb="19">
      <t>チョウ</t>
    </rPh>
    <rPh sb="22" eb="24">
      <t>ケイネン</t>
    </rPh>
    <rPh sb="25" eb="27">
      <t>ヒカク</t>
    </rPh>
    <rPh sb="28" eb="29">
      <t>モット</t>
    </rPh>
    <rPh sb="30" eb="31">
      <t>タカ</t>
    </rPh>
    <rPh sb="38" eb="40">
      <t>ジンコウ</t>
    </rPh>
    <rPh sb="40" eb="42">
      <t>ゲンショウ</t>
    </rPh>
    <rPh sb="43" eb="45">
      <t>セッスイ</t>
    </rPh>
    <rPh sb="45" eb="48">
      <t>シコウトウ</t>
    </rPh>
    <rPh sb="51" eb="54">
      <t>シヨウリョウ</t>
    </rPh>
    <rPh sb="55" eb="57">
      <t>ゲンショウ</t>
    </rPh>
    <rPh sb="58" eb="60">
      <t>ショウライ</t>
    </rPh>
    <rPh sb="60" eb="62">
      <t>ヒツヨウ</t>
    </rPh>
    <rPh sb="65" eb="67">
      <t>コウシン</t>
    </rPh>
    <rPh sb="67" eb="69">
      <t>ヒヨウ</t>
    </rPh>
    <rPh sb="70" eb="72">
      <t>ミス</t>
    </rPh>
    <rPh sb="74" eb="76">
      <t>ケンゼン</t>
    </rPh>
    <rPh sb="76" eb="78">
      <t>ケイエイ</t>
    </rPh>
    <rPh sb="79" eb="81">
      <t>カクホ</t>
    </rPh>
    <rPh sb="86" eb="88">
      <t>イジ</t>
    </rPh>
    <rPh sb="88" eb="90">
      <t>カンリ</t>
    </rPh>
    <rPh sb="90" eb="92">
      <t>ヒトウ</t>
    </rPh>
    <rPh sb="93" eb="95">
      <t>サクゲン</t>
    </rPh>
    <rPh sb="96" eb="97">
      <t>ヒ</t>
    </rPh>
    <rPh sb="98" eb="99">
      <t>ツヅ</t>
    </rPh>
    <rPh sb="100" eb="101">
      <t>ト</t>
    </rPh>
    <rPh sb="102" eb="103">
      <t>ク</t>
    </rPh>
    <rPh sb="104" eb="106">
      <t>ヒツヨウ</t>
    </rPh>
    <rPh sb="112" eb="114">
      <t>キギョウ</t>
    </rPh>
    <rPh sb="114" eb="115">
      <t>サイ</t>
    </rPh>
    <rPh sb="115" eb="117">
      <t>ザンダカ</t>
    </rPh>
    <rPh sb="117" eb="118">
      <t>タイ</t>
    </rPh>
    <rPh sb="118" eb="120">
      <t>ジギョウ</t>
    </rPh>
    <rPh sb="120" eb="122">
      <t>キボ</t>
    </rPh>
    <rPh sb="122" eb="123">
      <t>ヒ</t>
    </rPh>
    <rPh sb="123" eb="124">
      <t>リツ</t>
    </rPh>
    <rPh sb="126" eb="127">
      <t>トウ</t>
    </rPh>
    <rPh sb="127" eb="129">
      <t>ネンド</t>
    </rPh>
    <rPh sb="129" eb="131">
      <t>イコウ</t>
    </rPh>
    <rPh sb="132" eb="134">
      <t>キギョウ</t>
    </rPh>
    <rPh sb="134" eb="135">
      <t>サイ</t>
    </rPh>
    <rPh sb="136" eb="138">
      <t>ショウカン</t>
    </rPh>
    <rPh sb="147" eb="149">
      <t>コンゴ</t>
    </rPh>
    <rPh sb="150" eb="152">
      <t>テイゲン</t>
    </rPh>
    <rPh sb="153" eb="154">
      <t>シメ</t>
    </rPh>
    <rPh sb="158" eb="159">
      <t>カンガ</t>
    </rPh>
    <rPh sb="165" eb="167">
      <t>ブンリュウ</t>
    </rPh>
    <rPh sb="167" eb="168">
      <t>シキ</t>
    </rPh>
    <rPh sb="168" eb="170">
      <t>ゲスイ</t>
    </rPh>
    <rPh sb="170" eb="171">
      <t>ドウ</t>
    </rPh>
    <rPh sb="171" eb="172">
      <t>トウ</t>
    </rPh>
    <rPh sb="173" eb="174">
      <t>ヨウ</t>
    </rPh>
    <rPh sb="176" eb="178">
      <t>ケイヒ</t>
    </rPh>
    <rPh sb="181" eb="184">
      <t>チホウサイ</t>
    </rPh>
    <rPh sb="185" eb="187">
      <t>イチブ</t>
    </rPh>
    <rPh sb="188" eb="190">
      <t>イッパン</t>
    </rPh>
    <rPh sb="190" eb="192">
      <t>カイケイ</t>
    </rPh>
    <rPh sb="193" eb="195">
      <t>フタン</t>
    </rPh>
    <rPh sb="202" eb="204">
      <t>ルイジ</t>
    </rPh>
    <rPh sb="204" eb="206">
      <t>ダンタイ</t>
    </rPh>
    <rPh sb="207" eb="209">
      <t>ケイネン</t>
    </rPh>
    <rPh sb="210" eb="212">
      <t>ヒカク</t>
    </rPh>
    <rPh sb="213" eb="214">
      <t>ヒク</t>
    </rPh>
    <rPh sb="223" eb="225">
      <t>ケイヒ</t>
    </rPh>
    <rPh sb="225" eb="227">
      <t>カイシュウ</t>
    </rPh>
    <rPh sb="227" eb="228">
      <t>リツ</t>
    </rPh>
    <rPh sb="230" eb="232">
      <t>レイネン</t>
    </rPh>
    <rPh sb="232" eb="233">
      <t>ナ</t>
    </rPh>
    <rPh sb="235" eb="237">
      <t>ルイジ</t>
    </rPh>
    <rPh sb="237" eb="239">
      <t>ダンタイ</t>
    </rPh>
    <rPh sb="240" eb="242">
      <t>ヒカク</t>
    </rPh>
    <rPh sb="245" eb="248">
      <t>テイスイジュン</t>
    </rPh>
    <rPh sb="252" eb="254">
      <t>ケンゼン</t>
    </rPh>
    <rPh sb="254" eb="256">
      <t>ケイエイ</t>
    </rPh>
    <rPh sb="257" eb="258">
      <t>ム</t>
    </rPh>
    <rPh sb="259" eb="261">
      <t>オスイ</t>
    </rPh>
    <rPh sb="261" eb="263">
      <t>ショリ</t>
    </rPh>
    <rPh sb="263" eb="264">
      <t>ヒ</t>
    </rPh>
    <rPh sb="264" eb="265">
      <t>ヨウ</t>
    </rPh>
    <rPh sb="266" eb="268">
      <t>サクゲン</t>
    </rPh>
    <rPh sb="269" eb="270">
      <t>ツト</t>
    </rPh>
    <rPh sb="272" eb="274">
      <t>ヒツヨウ</t>
    </rPh>
    <rPh sb="280" eb="282">
      <t>オスイ</t>
    </rPh>
    <rPh sb="282" eb="284">
      <t>ショリ</t>
    </rPh>
    <rPh sb="284" eb="286">
      <t>ゲンカ</t>
    </rPh>
    <rPh sb="288" eb="290">
      <t>ルイジ</t>
    </rPh>
    <rPh sb="290" eb="292">
      <t>ダンタイ</t>
    </rPh>
    <rPh sb="293" eb="295">
      <t>ヒカク</t>
    </rPh>
    <rPh sb="296" eb="297">
      <t>タカ</t>
    </rPh>
    <rPh sb="308" eb="310">
      <t>イジ</t>
    </rPh>
    <rPh sb="310" eb="312">
      <t>カンリ</t>
    </rPh>
    <rPh sb="312" eb="313">
      <t>ヒ</t>
    </rPh>
    <rPh sb="314" eb="317">
      <t>サクゲントウ</t>
    </rPh>
    <rPh sb="320" eb="322">
      <t>ケイエイ</t>
    </rPh>
    <rPh sb="322" eb="324">
      <t>カイゼン</t>
    </rPh>
    <rPh sb="325" eb="327">
      <t>ヒツヨウ</t>
    </rPh>
    <rPh sb="333" eb="335">
      <t>シセツ</t>
    </rPh>
    <rPh sb="335" eb="337">
      <t>シヨウ</t>
    </rPh>
    <rPh sb="337" eb="338">
      <t>リツ</t>
    </rPh>
    <rPh sb="340" eb="342">
      <t>ケイネン</t>
    </rPh>
    <rPh sb="344" eb="346">
      <t>ヒカク</t>
    </rPh>
    <rPh sb="348" eb="349">
      <t>ワズ</t>
    </rPh>
    <rPh sb="354" eb="356">
      <t>ゲンショウ</t>
    </rPh>
    <rPh sb="366" eb="368">
      <t>ルイジ</t>
    </rPh>
    <rPh sb="368" eb="370">
      <t>ダンタイ</t>
    </rPh>
    <rPh sb="372" eb="374">
      <t>ヒカク</t>
    </rPh>
    <rPh sb="378" eb="379">
      <t>オオ</t>
    </rPh>
    <rPh sb="381" eb="382">
      <t>ヒラ</t>
    </rPh>
    <rPh sb="387" eb="389">
      <t>コンゴ</t>
    </rPh>
    <rPh sb="390" eb="392">
      <t>シヨウ</t>
    </rPh>
    <rPh sb="392" eb="394">
      <t>ジョウキョウ</t>
    </rPh>
    <rPh sb="395" eb="397">
      <t>チュウシ</t>
    </rPh>
    <rPh sb="399" eb="401">
      <t>ヒツヨウ</t>
    </rPh>
    <rPh sb="407" eb="410">
      <t>スイセンカ</t>
    </rPh>
    <rPh sb="410" eb="411">
      <t>リツ</t>
    </rPh>
    <rPh sb="420" eb="423">
      <t>コウキョウヨウ</t>
    </rPh>
    <rPh sb="423" eb="425">
      <t>スイイキ</t>
    </rPh>
    <rPh sb="426" eb="428">
      <t>スイシツ</t>
    </rPh>
    <rPh sb="428" eb="430">
      <t>ホゼン</t>
    </rPh>
    <rPh sb="431" eb="432">
      <t>ツナ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</si>
</sst>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6CD-483D-AC04-BF3243391F8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6CD-483D-AC04-BF3243391F8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40.53</c:v>
                </c:pt>
                <c:pt idx="1">
                  <c:v>42.01</c:v>
                </c:pt>
                <c:pt idx="2">
                  <c:v>42.01</c:v>
                </c:pt>
                <c:pt idx="3">
                  <c:v>40.06</c:v>
                </c:pt>
                <c:pt idx="4">
                  <c:v>39.47</c:v>
                </c:pt>
              </c:numCache>
            </c:numRef>
          </c:val>
          <c:extLst>
            <c:ext xmlns:c16="http://schemas.microsoft.com/office/drawing/2014/chart" uri="{C3380CC4-5D6E-409C-BE32-E72D297353CC}">
              <c16:uniqueId val="{00000000-B320-43D7-9C22-F166E72E9EA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54.93</c:v>
                </c:pt>
                <c:pt idx="4">
                  <c:v>55.96</c:v>
                </c:pt>
              </c:numCache>
            </c:numRef>
          </c:val>
          <c:smooth val="0"/>
          <c:extLst>
            <c:ext xmlns:c16="http://schemas.microsoft.com/office/drawing/2014/chart" uri="{C3380CC4-5D6E-409C-BE32-E72D297353CC}">
              <c16:uniqueId val="{00000001-B320-43D7-9C22-F166E72E9EA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5FA-448F-BDB6-C57EF685BDC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65.569999999999993</c:v>
                </c:pt>
                <c:pt idx="4">
                  <c:v>60.12</c:v>
                </c:pt>
              </c:numCache>
            </c:numRef>
          </c:val>
          <c:smooth val="0"/>
          <c:extLst>
            <c:ext xmlns:c16="http://schemas.microsoft.com/office/drawing/2014/chart" uri="{C3380CC4-5D6E-409C-BE32-E72D297353CC}">
              <c16:uniqueId val="{00000001-95FA-448F-BDB6-C57EF685BDC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92.5</c:v>
                </c:pt>
                <c:pt idx="1">
                  <c:v>97.05</c:v>
                </c:pt>
                <c:pt idx="2">
                  <c:v>99.55</c:v>
                </c:pt>
                <c:pt idx="3">
                  <c:v>100</c:v>
                </c:pt>
                <c:pt idx="4">
                  <c:v>100.03</c:v>
                </c:pt>
              </c:numCache>
            </c:numRef>
          </c:val>
          <c:extLst>
            <c:ext xmlns:c16="http://schemas.microsoft.com/office/drawing/2014/chart" uri="{C3380CC4-5D6E-409C-BE32-E72D297353CC}">
              <c16:uniqueId val="{00000000-C778-4A25-9082-1860E3CAC31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78-4A25-9082-1860E3CAC31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01-41DD-9D64-FAD8085F701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01-41DD-9D64-FAD8085F701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56-4C42-9763-23EE7C89C65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56-4C42-9763-23EE7C89C65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20-485A-8205-3B20283C28A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20-485A-8205-3B20283C28A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04-4E66-A9BC-0441EB0FFC9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04-4E66-A9BC-0441EB0FFC9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121.18</c:v>
                </c:pt>
                <c:pt idx="1">
                  <c:v>97.06</c:v>
                </c:pt>
                <c:pt idx="2">
                  <c:v>65.28</c:v>
                </c:pt>
                <c:pt idx="3">
                  <c:v>19.96</c:v>
                </c:pt>
                <c:pt idx="4">
                  <c:v>1.85</c:v>
                </c:pt>
              </c:numCache>
            </c:numRef>
          </c:val>
          <c:extLst>
            <c:ext xmlns:c16="http://schemas.microsoft.com/office/drawing/2014/chart" uri="{C3380CC4-5D6E-409C-BE32-E72D297353CC}">
              <c16:uniqueId val="{00000000-C38D-436E-9248-44D8364BFCB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386.46</c:v>
                </c:pt>
                <c:pt idx="4">
                  <c:v>421.25</c:v>
                </c:pt>
              </c:numCache>
            </c:numRef>
          </c:val>
          <c:smooth val="0"/>
          <c:extLst>
            <c:ext xmlns:c16="http://schemas.microsoft.com/office/drawing/2014/chart" uri="{C3380CC4-5D6E-409C-BE32-E72D297353CC}">
              <c16:uniqueId val="{00000001-C38D-436E-9248-44D8364BFCB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44.66</c:v>
                </c:pt>
                <c:pt idx="1">
                  <c:v>46.77</c:v>
                </c:pt>
                <c:pt idx="2">
                  <c:v>46.32</c:v>
                </c:pt>
                <c:pt idx="3">
                  <c:v>44.4</c:v>
                </c:pt>
                <c:pt idx="4">
                  <c:v>45.22</c:v>
                </c:pt>
              </c:numCache>
            </c:numRef>
          </c:val>
          <c:extLst>
            <c:ext xmlns:c16="http://schemas.microsoft.com/office/drawing/2014/chart" uri="{C3380CC4-5D6E-409C-BE32-E72D297353CC}">
              <c16:uniqueId val="{00000000-29FE-4600-9039-DBD0B565665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55.85</c:v>
                </c:pt>
                <c:pt idx="4">
                  <c:v>53.23</c:v>
                </c:pt>
              </c:numCache>
            </c:numRef>
          </c:val>
          <c:smooth val="0"/>
          <c:extLst>
            <c:ext xmlns:c16="http://schemas.microsoft.com/office/drawing/2014/chart" uri="{C3380CC4-5D6E-409C-BE32-E72D297353CC}">
              <c16:uniqueId val="{00000001-29FE-4600-9039-DBD0B565665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386.96</c:v>
                </c:pt>
                <c:pt idx="1">
                  <c:v>373.62</c:v>
                </c:pt>
                <c:pt idx="2">
                  <c:v>376.22</c:v>
                </c:pt>
                <c:pt idx="3">
                  <c:v>395.57</c:v>
                </c:pt>
                <c:pt idx="4">
                  <c:v>391.93</c:v>
                </c:pt>
              </c:numCache>
            </c:numRef>
          </c:val>
          <c:extLst>
            <c:ext xmlns:c16="http://schemas.microsoft.com/office/drawing/2014/chart" uri="{C3380CC4-5D6E-409C-BE32-E72D297353CC}">
              <c16:uniqueId val="{00000000-2132-4F4B-953D-FDBB6C1EB92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287.91000000000003</c:v>
                </c:pt>
                <c:pt idx="4">
                  <c:v>283.3</c:v>
                </c:pt>
              </c:numCache>
            </c:numRef>
          </c:val>
          <c:smooth val="0"/>
          <c:extLst>
            <c:ext xmlns:c16="http://schemas.microsoft.com/office/drawing/2014/chart" uri="{C3380CC4-5D6E-409C-BE32-E72D297353CC}">
              <c16:uniqueId val="{00000001-2132-4F4B-953D-FDBB6C1EB92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T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浜田市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K3</v>
      </c>
      <c r="X8" s="49"/>
      <c r="Y8" s="49"/>
      <c r="Z8" s="49"/>
      <c r="AA8" s="49"/>
      <c r="AB8" s="49"/>
      <c r="AC8" s="49"/>
      <c r="AD8" s="50" t="str">
        <f>データ!$M$6</f>
        <v>非設置</v>
      </c>
      <c r="AE8" s="50"/>
      <c r="AF8" s="50"/>
      <c r="AG8" s="50"/>
      <c r="AH8" s="50"/>
      <c r="AI8" s="50"/>
      <c r="AJ8" s="50"/>
      <c r="AK8" s="3"/>
      <c r="AL8" s="51">
        <f>データ!S6</f>
        <v>53330</v>
      </c>
      <c r="AM8" s="51"/>
      <c r="AN8" s="51"/>
      <c r="AO8" s="51"/>
      <c r="AP8" s="51"/>
      <c r="AQ8" s="51"/>
      <c r="AR8" s="51"/>
      <c r="AS8" s="51"/>
      <c r="AT8" s="46">
        <f>データ!T6</f>
        <v>690.68</v>
      </c>
      <c r="AU8" s="46"/>
      <c r="AV8" s="46"/>
      <c r="AW8" s="46"/>
      <c r="AX8" s="46"/>
      <c r="AY8" s="46"/>
      <c r="AZ8" s="46"/>
      <c r="BA8" s="46"/>
      <c r="BB8" s="46">
        <f>データ!U6</f>
        <v>77.209999999999994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2.1800000000000002</v>
      </c>
      <c r="Q10" s="46"/>
      <c r="R10" s="46"/>
      <c r="S10" s="46"/>
      <c r="T10" s="46"/>
      <c r="U10" s="46"/>
      <c r="V10" s="46"/>
      <c r="W10" s="46">
        <f>データ!Q6</f>
        <v>100</v>
      </c>
      <c r="X10" s="46"/>
      <c r="Y10" s="46"/>
      <c r="Z10" s="46"/>
      <c r="AA10" s="46"/>
      <c r="AB10" s="46"/>
      <c r="AC10" s="46"/>
      <c r="AD10" s="51">
        <f>データ!R6</f>
        <v>3025</v>
      </c>
      <c r="AE10" s="51"/>
      <c r="AF10" s="51"/>
      <c r="AG10" s="51"/>
      <c r="AH10" s="51"/>
      <c r="AI10" s="51"/>
      <c r="AJ10" s="51"/>
      <c r="AK10" s="2"/>
      <c r="AL10" s="51">
        <f>データ!V6</f>
        <v>1153</v>
      </c>
      <c r="AM10" s="51"/>
      <c r="AN10" s="51"/>
      <c r="AO10" s="51"/>
      <c r="AP10" s="51"/>
      <c r="AQ10" s="51"/>
      <c r="AR10" s="51"/>
      <c r="AS10" s="51"/>
      <c r="AT10" s="46">
        <f>データ!W6</f>
        <v>350.25</v>
      </c>
      <c r="AU10" s="46"/>
      <c r="AV10" s="46"/>
      <c r="AW10" s="46"/>
      <c r="AX10" s="46"/>
      <c r="AY10" s="46"/>
      <c r="AZ10" s="46"/>
      <c r="BA10" s="46"/>
      <c r="BB10" s="46">
        <f>データ!X6</f>
        <v>3.29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121</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120</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44</v>
      </c>
      <c r="N86" s="26" t="s">
        <v>45</v>
      </c>
      <c r="O86" s="26" t="str">
        <f>データ!EO6</f>
        <v>【-】</v>
      </c>
    </row>
  </sheetData>
  <sheetProtection algorithmName="SHA-512" hashValue="lO5Z1mQF59RFupV6+8YCiC0U/ojemqzxISh2UkUkfMDAwxsF4TVQ+WHrL7FG3nUrjwAeTd3bPtrLG0MVBfLzkw==" saltValue="v8DoM4ymCjlt15s4oadU3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322024</v>
      </c>
      <c r="D6" s="33">
        <f t="shared" si="3"/>
        <v>47</v>
      </c>
      <c r="E6" s="33">
        <f t="shared" si="3"/>
        <v>18</v>
      </c>
      <c r="F6" s="33">
        <f t="shared" si="3"/>
        <v>0</v>
      </c>
      <c r="G6" s="33">
        <f t="shared" si="3"/>
        <v>0</v>
      </c>
      <c r="H6" s="33" t="str">
        <f t="shared" si="3"/>
        <v>島根県　浜田市</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2.1800000000000002</v>
      </c>
      <c r="Q6" s="34">
        <f t="shared" si="3"/>
        <v>100</v>
      </c>
      <c r="R6" s="34">
        <f t="shared" si="3"/>
        <v>3025</v>
      </c>
      <c r="S6" s="34">
        <f t="shared" si="3"/>
        <v>53330</v>
      </c>
      <c r="T6" s="34">
        <f t="shared" si="3"/>
        <v>690.68</v>
      </c>
      <c r="U6" s="34">
        <f t="shared" si="3"/>
        <v>77.209999999999994</v>
      </c>
      <c r="V6" s="34">
        <f t="shared" si="3"/>
        <v>1153</v>
      </c>
      <c r="W6" s="34">
        <f t="shared" si="3"/>
        <v>350.25</v>
      </c>
      <c r="X6" s="34">
        <f t="shared" si="3"/>
        <v>3.29</v>
      </c>
      <c r="Y6" s="35">
        <f>IF(Y7="",NA(),Y7)</f>
        <v>92.5</v>
      </c>
      <c r="Z6" s="35">
        <f t="shared" ref="Z6:AH6" si="4">IF(Z7="",NA(),Z7)</f>
        <v>97.05</v>
      </c>
      <c r="AA6" s="35">
        <f t="shared" si="4"/>
        <v>99.55</v>
      </c>
      <c r="AB6" s="35">
        <f t="shared" si="4"/>
        <v>100</v>
      </c>
      <c r="AC6" s="35">
        <f t="shared" si="4"/>
        <v>100.03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121.18</v>
      </c>
      <c r="BG6" s="35">
        <f t="shared" ref="BG6:BO6" si="7">IF(BG7="",NA(),BG7)</f>
        <v>97.06</v>
      </c>
      <c r="BH6" s="35">
        <f t="shared" si="7"/>
        <v>65.28</v>
      </c>
      <c r="BI6" s="35">
        <f t="shared" si="7"/>
        <v>19.96</v>
      </c>
      <c r="BJ6" s="35">
        <f t="shared" si="7"/>
        <v>1.85</v>
      </c>
      <c r="BK6" s="35">
        <f t="shared" si="7"/>
        <v>392.19</v>
      </c>
      <c r="BL6" s="35">
        <f t="shared" si="7"/>
        <v>413.5</v>
      </c>
      <c r="BM6" s="35">
        <f t="shared" si="7"/>
        <v>407.42</v>
      </c>
      <c r="BN6" s="35">
        <f t="shared" si="7"/>
        <v>386.46</v>
      </c>
      <c r="BO6" s="35">
        <f t="shared" si="7"/>
        <v>421.25</v>
      </c>
      <c r="BP6" s="34" t="str">
        <f>IF(BP7="","",IF(BP7="-","【-】","【"&amp;SUBSTITUTE(TEXT(BP7,"#,##0.00"),"-","△")&amp;"】"))</f>
        <v>【307.23】</v>
      </c>
      <c r="BQ6" s="35">
        <f>IF(BQ7="",NA(),BQ7)</f>
        <v>44.66</v>
      </c>
      <c r="BR6" s="35">
        <f t="shared" ref="BR6:BZ6" si="8">IF(BR7="",NA(),BR7)</f>
        <v>46.77</v>
      </c>
      <c r="BS6" s="35">
        <f t="shared" si="8"/>
        <v>46.32</v>
      </c>
      <c r="BT6" s="35">
        <f t="shared" si="8"/>
        <v>44.4</v>
      </c>
      <c r="BU6" s="35">
        <f t="shared" si="8"/>
        <v>45.22</v>
      </c>
      <c r="BV6" s="35">
        <f t="shared" si="8"/>
        <v>57.03</v>
      </c>
      <c r="BW6" s="35">
        <f t="shared" si="8"/>
        <v>55.84</v>
      </c>
      <c r="BX6" s="35">
        <f t="shared" si="8"/>
        <v>57.08</v>
      </c>
      <c r="BY6" s="35">
        <f t="shared" si="8"/>
        <v>55.85</v>
      </c>
      <c r="BZ6" s="35">
        <f t="shared" si="8"/>
        <v>53.23</v>
      </c>
      <c r="CA6" s="34" t="str">
        <f>IF(CA7="","",IF(CA7="-","【-】","【"&amp;SUBSTITUTE(TEXT(CA7,"#,##0.00"),"-","△")&amp;"】"))</f>
        <v>【59.98】</v>
      </c>
      <c r="CB6" s="35">
        <f>IF(CB7="",NA(),CB7)</f>
        <v>386.96</v>
      </c>
      <c r="CC6" s="35">
        <f t="shared" ref="CC6:CK6" si="9">IF(CC7="",NA(),CC7)</f>
        <v>373.62</v>
      </c>
      <c r="CD6" s="35">
        <f t="shared" si="9"/>
        <v>376.22</v>
      </c>
      <c r="CE6" s="35">
        <f t="shared" si="9"/>
        <v>395.57</v>
      </c>
      <c r="CF6" s="35">
        <f t="shared" si="9"/>
        <v>391.93</v>
      </c>
      <c r="CG6" s="35">
        <f t="shared" si="9"/>
        <v>283.73</v>
      </c>
      <c r="CH6" s="35">
        <f t="shared" si="9"/>
        <v>287.57</v>
      </c>
      <c r="CI6" s="35">
        <f t="shared" si="9"/>
        <v>286.86</v>
      </c>
      <c r="CJ6" s="35">
        <f t="shared" si="9"/>
        <v>287.91000000000003</v>
      </c>
      <c r="CK6" s="35">
        <f t="shared" si="9"/>
        <v>283.3</v>
      </c>
      <c r="CL6" s="34" t="str">
        <f>IF(CL7="","",IF(CL7="-","【-】","【"&amp;SUBSTITUTE(TEXT(CL7,"#,##0.00"),"-","△")&amp;"】"))</f>
        <v>【272.98】</v>
      </c>
      <c r="CM6" s="35">
        <f>IF(CM7="",NA(),CM7)</f>
        <v>40.53</v>
      </c>
      <c r="CN6" s="35">
        <f t="shared" ref="CN6:CV6" si="10">IF(CN7="",NA(),CN7)</f>
        <v>42.01</v>
      </c>
      <c r="CO6" s="35">
        <f t="shared" si="10"/>
        <v>42.01</v>
      </c>
      <c r="CP6" s="35">
        <f t="shared" si="10"/>
        <v>40.06</v>
      </c>
      <c r="CQ6" s="35">
        <f t="shared" si="10"/>
        <v>39.47</v>
      </c>
      <c r="CR6" s="35">
        <f t="shared" si="10"/>
        <v>58.25</v>
      </c>
      <c r="CS6" s="35">
        <f t="shared" si="10"/>
        <v>61.55</v>
      </c>
      <c r="CT6" s="35">
        <f t="shared" si="10"/>
        <v>57.22</v>
      </c>
      <c r="CU6" s="35">
        <f t="shared" si="10"/>
        <v>54.93</v>
      </c>
      <c r="CV6" s="35">
        <f t="shared" si="10"/>
        <v>55.96</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68.150000000000006</v>
      </c>
      <c r="DD6" s="35">
        <f t="shared" si="11"/>
        <v>67.489999999999995</v>
      </c>
      <c r="DE6" s="35">
        <f t="shared" si="11"/>
        <v>67.290000000000006</v>
      </c>
      <c r="DF6" s="35">
        <f t="shared" si="11"/>
        <v>65.569999999999993</v>
      </c>
      <c r="DG6" s="35">
        <f t="shared" si="11"/>
        <v>60.12</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322024</v>
      </c>
      <c r="D7" s="37">
        <v>47</v>
      </c>
      <c r="E7" s="37">
        <v>18</v>
      </c>
      <c r="F7" s="37">
        <v>0</v>
      </c>
      <c r="G7" s="37">
        <v>0</v>
      </c>
      <c r="H7" s="37" t="s">
        <v>99</v>
      </c>
      <c r="I7" s="37" t="s">
        <v>100</v>
      </c>
      <c r="J7" s="37" t="s">
        <v>101</v>
      </c>
      <c r="K7" s="37" t="s">
        <v>102</v>
      </c>
      <c r="L7" s="37" t="s">
        <v>103</v>
      </c>
      <c r="M7" s="37" t="s">
        <v>104</v>
      </c>
      <c r="N7" s="38" t="s">
        <v>105</v>
      </c>
      <c r="O7" s="38" t="s">
        <v>106</v>
      </c>
      <c r="P7" s="38">
        <v>2.1800000000000002</v>
      </c>
      <c r="Q7" s="38">
        <v>100</v>
      </c>
      <c r="R7" s="38">
        <v>3025</v>
      </c>
      <c r="S7" s="38">
        <v>53330</v>
      </c>
      <c r="T7" s="38">
        <v>690.68</v>
      </c>
      <c r="U7" s="38">
        <v>77.209999999999994</v>
      </c>
      <c r="V7" s="38">
        <v>1153</v>
      </c>
      <c r="W7" s="38">
        <v>350.25</v>
      </c>
      <c r="X7" s="38">
        <v>3.29</v>
      </c>
      <c r="Y7" s="38">
        <v>92.5</v>
      </c>
      <c r="Z7" s="38">
        <v>97.05</v>
      </c>
      <c r="AA7" s="38">
        <v>99.55</v>
      </c>
      <c r="AB7" s="38">
        <v>100</v>
      </c>
      <c r="AC7" s="38">
        <v>100.03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121.18</v>
      </c>
      <c r="BG7" s="38">
        <v>97.06</v>
      </c>
      <c r="BH7" s="38">
        <v>65.28</v>
      </c>
      <c r="BI7" s="38">
        <v>19.96</v>
      </c>
      <c r="BJ7" s="38">
        <v>1.85</v>
      </c>
      <c r="BK7" s="38">
        <v>392.19</v>
      </c>
      <c r="BL7" s="38">
        <v>413.5</v>
      </c>
      <c r="BM7" s="38">
        <v>407.42</v>
      </c>
      <c r="BN7" s="38">
        <v>386.46</v>
      </c>
      <c r="BO7" s="38">
        <v>421.25</v>
      </c>
      <c r="BP7" s="38">
        <v>307.23</v>
      </c>
      <c r="BQ7" s="38">
        <v>44.66</v>
      </c>
      <c r="BR7" s="38">
        <v>46.77</v>
      </c>
      <c r="BS7" s="38">
        <v>46.32</v>
      </c>
      <c r="BT7" s="38">
        <v>44.4</v>
      </c>
      <c r="BU7" s="38">
        <v>45.22</v>
      </c>
      <c r="BV7" s="38">
        <v>57.03</v>
      </c>
      <c r="BW7" s="38">
        <v>55.84</v>
      </c>
      <c r="BX7" s="38">
        <v>57.08</v>
      </c>
      <c r="BY7" s="38">
        <v>55.85</v>
      </c>
      <c r="BZ7" s="38">
        <v>53.23</v>
      </c>
      <c r="CA7" s="38">
        <v>59.98</v>
      </c>
      <c r="CB7" s="38">
        <v>386.96</v>
      </c>
      <c r="CC7" s="38">
        <v>373.62</v>
      </c>
      <c r="CD7" s="38">
        <v>376.22</v>
      </c>
      <c r="CE7" s="38">
        <v>395.57</v>
      </c>
      <c r="CF7" s="38">
        <v>391.93</v>
      </c>
      <c r="CG7" s="38">
        <v>283.73</v>
      </c>
      <c r="CH7" s="38">
        <v>287.57</v>
      </c>
      <c r="CI7" s="38">
        <v>286.86</v>
      </c>
      <c r="CJ7" s="38">
        <v>287.91000000000003</v>
      </c>
      <c r="CK7" s="38">
        <v>283.3</v>
      </c>
      <c r="CL7" s="38">
        <v>272.98</v>
      </c>
      <c r="CM7" s="38">
        <v>40.53</v>
      </c>
      <c r="CN7" s="38">
        <v>42.01</v>
      </c>
      <c r="CO7" s="38">
        <v>42.01</v>
      </c>
      <c r="CP7" s="38">
        <v>40.06</v>
      </c>
      <c r="CQ7" s="38">
        <v>39.47</v>
      </c>
      <c r="CR7" s="38">
        <v>58.25</v>
      </c>
      <c r="CS7" s="38">
        <v>61.55</v>
      </c>
      <c r="CT7" s="38">
        <v>57.22</v>
      </c>
      <c r="CU7" s="38">
        <v>54.93</v>
      </c>
      <c r="CV7" s="38">
        <v>55.96</v>
      </c>
      <c r="CW7" s="38">
        <v>58.71</v>
      </c>
      <c r="CX7" s="38">
        <v>100</v>
      </c>
      <c r="CY7" s="38">
        <v>100</v>
      </c>
      <c r="CZ7" s="38">
        <v>100</v>
      </c>
      <c r="DA7" s="38">
        <v>100</v>
      </c>
      <c r="DB7" s="38">
        <v>100</v>
      </c>
      <c r="DC7" s="38">
        <v>68.150000000000006</v>
      </c>
      <c r="DD7" s="38">
        <v>67.489999999999995</v>
      </c>
      <c r="DE7" s="38">
        <v>67.290000000000006</v>
      </c>
      <c r="DF7" s="38">
        <v>65.569999999999993</v>
      </c>
      <c r="DG7" s="38">
        <v>60.12</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105</v>
      </c>
      <c r="EF7" s="38" t="s">
        <v>105</v>
      </c>
      <c r="EG7" s="38" t="s">
        <v>105</v>
      </c>
      <c r="EH7" s="38" t="s">
        <v>105</v>
      </c>
      <c r="EI7" s="38" t="s">
        <v>105</v>
      </c>
      <c r="EJ7" s="38" t="s">
        <v>105</v>
      </c>
      <c r="EK7" s="38" t="s">
        <v>105</v>
      </c>
      <c r="EL7" s="38" t="s">
        <v>105</v>
      </c>
      <c r="EM7" s="38" t="s">
        <v>105</v>
      </c>
      <c r="EN7" s="38" t="s">
        <v>105</v>
      </c>
      <c r="EO7" s="38" t="s">
        <v>105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115</v>
      </c>
      <c r="D13" t="s">
        <v>116</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小林 秀雄</cp:lastModifiedBy>
  <cp:lastPrinted>2021-01-29T07:54:00Z</cp:lastPrinted>
  <dcterms:created xsi:type="dcterms:W3CDTF">2020-12-04T03:17:56Z</dcterms:created>
  <dcterms:modified xsi:type="dcterms:W3CDTF">2021-02-01T03:02:32Z</dcterms:modified>
  <cp:category/>
</cp:coreProperties>
</file>