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0.11\kyouyuu\ファイル共有\上下水道課\業務係\下水道業務\25.経営比較分析表\H30年度決算\【２月６日（木）〆】公営企業に係る「経営比較分析表」の分析等について（照会）\【経営比較分析表】2018_325287_47_1718\"/>
    </mc:Choice>
  </mc:AlternateContent>
  <workbookProtection workbookAlgorithmName="SHA-512" workbookHashValue="jFruJbuG5VKLgRpskjF8488LH+qXqr0SxesilNa8kvJQEIx7GeGh7OiehWd2gpH8BoVTeDeivtBrkAKCrnyfjg==" workbookSaltValue="jqQDe9CkzMeFxRWuVyC+t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<sst xmlns="http://schemas.openxmlformats.org/spreadsheetml/2006/main" count="228" uniqueCount="113">
  <si>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</si>
  <si>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</si>
  <si>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</si>
  <si>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</si>
  <si>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</si>
  <si>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</si>
  <si>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</si>
  <si>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</si>
  <si>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</si>
  <si>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</si>
  <si>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</si>
  <si>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</si>
  <si>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</si>
  <si>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</si>
  <si>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</si>
  <si>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</si>
  <si>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</si>
  <si>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</si>
  <si>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</si>
  <si>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</si>
  <si>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</si>
  <si>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</si>
  <si>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</si>
  <si>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</si>
  <si>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</si>
  <si>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</si>
  <si>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</si>
  <si>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</si>
  <si>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</si>
  <si>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</si>
  <si>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</si>
  <si>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</si>
  <si>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</si>
  <si>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</si>
  <si>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</si>
  <si>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</si>
  <si>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</si>
  <si>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</si>
  <si>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</si>
  <si>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</si>
  <si>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</si>
  <si>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</si>
  <si>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</si>
  <si>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</si>
  <si>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</si>
  <si>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</si>
  <si>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</si>
  <si>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</si>
  <si>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</si>
  <si>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</si>
  <si>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</si>
  <si>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</si>
  <si>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</si>
  <si>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</si>
  <si>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</si>
  <si>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</si>
  <si>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</si>
  <si>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</si>
  <si>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</si>
  <si>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</si>
  <si>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</si>
  <si>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</si>
  <si>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</si>
  <si>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</si>
  <si>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</si>
  <si>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</si>
  <si>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</si>
  <si>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</si>
  <si>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</si>
  <si>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</si>
  <si>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</si>
  <si>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</si>
  <si>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</si>
  <si>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</si>
  <si>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</si>
  <si>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</si>
  <si>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</si>
  <si>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</si>
  <si>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</si>
  <si>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</si>
  <si>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</si>
  <si>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</si>
  <si>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</si>
  <si>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</si>
  <si>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</si>
  <si>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</si>
  <si>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</si>
  <si>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</si>
  <si>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</si>
  <si>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</si>
  <si>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</si>
  <si>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</si>
  <si>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</si>
  <si>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</si>
  <si>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</si>
  <si>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</si>
  <si>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</si>
  <si>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</si>
  <si>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</si>
  <si>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</si>
  <si>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</si>
  <si>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</si>
  <si>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</si>
  <si>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</si>
  <si>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</si>
  <si>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</si>
  <si>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</si>
  <si>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</si>
  <si>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</si>
  <si>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</si>
  <si>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①100%前後で推移しているが、使用料以外の収入に依存している部分が大きい。
④整備途中であるため類似団体に比較して高く、MICS（共同処理）施設の建築が始まったため、増加傾向にある。
⑤平成29年度より新処理池稼働により汚水処理費(委託料)が増加したため、数値が減少している。
⑥上記⑤と同様に新処理池稼働により汚水処理費(委託料)が増加したため、数値が増加している。
⑦処理池追加により処理場の処理能力が大きくなったことから数値が減少している。
⑧管渠整備が進行中で供用区域が拡大するため類似団体に比較して低いが、改善傾向にある。
※上記⑤経費回収率、⑥汚水処理原価は平成27年度まで汚水処理費を過剰に計上しており、平成28年度より適正化したため、数値の変化が大きくなっている</t>
    <rPh sb="66" eb="68">
      <t>キョウドウ</t>
    </rPh>
    <rPh sb="68" eb="70">
      <t>ショリ</t>
    </rPh>
    <rPh sb="71" eb="73">
      <t>シセツ</t>
    </rPh>
    <rPh sb="74" eb="76">
      <t>ケンチク</t>
    </rPh>
    <rPh sb="77" eb="78">
      <t>ハジ</t>
    </rPh>
    <rPh sb="84" eb="86">
      <t>ゾウカ</t>
    </rPh>
    <rPh sb="86" eb="88">
      <t>ケイコウ</t>
    </rPh>
    <phoneticPr fontId="4"/>
  </si>
  <si>
    <t>③平成21年度から供用開始で新しい施設のため耐用年数内であり、管渠改善は実施していない。</t>
    <phoneticPr fontId="4"/>
  </si>
  <si>
    <t>公共下水道事業は、管渠の整備中であり供用開始間もないため、各比率は類似団体と比較して悪く、使用料以外の収入に依存している部分が大きい。
今後、管渠整備が進み、供用区域の拡大に伴い改善する見込みである。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</si>
</sst>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EF-43C6-9808-FE6616E6F492}"/>
            </c:ext>
          </c:extLst>
        </c:ser>
        <c:dLbls>
          <c:showLegendKey val="0"/>
          <c:showVal val="0"/>
          <c:showCatName val="0"/>
          <c:showSerName val="0"/>
          <c:showPercent val="0"/>
          <c:showBubbleSize val="0"/>
        </c:dLbls>
        <c:gapWidth val="150"/>
        <c:axId val="156591936"/>
        <c:axId val="1565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0EEF-43C6-9808-FE6616E6F492}"/>
            </c:ext>
          </c:extLst>
        </c:ser>
        <c:dLbls>
          <c:showLegendKey val="0"/>
          <c:showVal val="0"/>
          <c:showCatName val="0"/>
          <c:showSerName val="0"/>
          <c:showPercent val="0"/>
          <c:showBubbleSize val="0"/>
        </c:dLbls>
        <c:marker val="1"/>
        <c:smooth val="0"/>
        <c:axId val="156591936"/>
        <c:axId val="156590368"/>
      </c:lineChart>
      <c:dateAx>
        <c:axId val="156591936"/>
        <c:scaling>
          <c:orientation val="minMax"/>
        </c:scaling>
        <c:delete val="1"/>
        <c:axPos val="b"/>
        <c:numFmt formatCode="ge" sourceLinked="1"/>
        <c:majorTickMark val="none"/>
        <c:minorTickMark val="none"/>
        <c:tickLblPos val="none"/>
        <c:crossAx val="156590368"/>
        <c:crosses val="autoZero"/>
        <c:auto val="1"/>
        <c:lblOffset val="100"/>
        <c:baseTimeUnit val="years"/>
      </c:dateAx>
      <c:valAx>
        <c:axId val="1565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37.78</c:v>
                </c:pt>
                <c:pt idx="1">
                  <c:v>43.13</c:v>
                </c:pt>
                <c:pt idx="2">
                  <c:v>45.21</c:v>
                </c:pt>
                <c:pt idx="3">
                  <c:v>23.68</c:v>
                </c:pt>
                <c:pt idx="4">
                  <c:v>24.27</c:v>
                </c:pt>
              </c:numCache>
            </c:numRef>
          </c:val>
          <c:extLst xmlns:c16r2="http://schemas.microsoft.com/office/drawing/2015/06/chart">
            <c:ext xmlns:c16="http://schemas.microsoft.com/office/drawing/2014/chart" uri="{C3380CC4-5D6E-409C-BE32-E72D297353CC}">
              <c16:uniqueId val="{00000000-0841-44A7-B80A-B1DAF844CEE6}"/>
            </c:ext>
          </c:extLst>
        </c:ser>
        <c:dLbls>
          <c:showLegendKey val="0"/>
          <c:showVal val="0"/>
          <c:showCatName val="0"/>
          <c:showSerName val="0"/>
          <c:showPercent val="0"/>
          <c:showBubbleSize val="0"/>
        </c:dLbls>
        <c:gapWidth val="150"/>
        <c:axId val="360864328"/>
        <c:axId val="36086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0841-44A7-B80A-B1DAF844CEE6}"/>
            </c:ext>
          </c:extLst>
        </c:ser>
        <c:dLbls>
          <c:showLegendKey val="0"/>
          <c:showVal val="0"/>
          <c:showCatName val="0"/>
          <c:showSerName val="0"/>
          <c:showPercent val="0"/>
          <c:showBubbleSize val="0"/>
        </c:dLbls>
        <c:marker val="1"/>
        <c:smooth val="0"/>
        <c:axId val="360864328"/>
        <c:axId val="360865896"/>
      </c:lineChart>
      <c:dateAx>
        <c:axId val="360864328"/>
        <c:scaling>
          <c:orientation val="minMax"/>
        </c:scaling>
        <c:delete val="1"/>
        <c:axPos val="b"/>
        <c:numFmt formatCode="ge" sourceLinked="1"/>
        <c:majorTickMark val="none"/>
        <c:minorTickMark val="none"/>
        <c:tickLblPos val="none"/>
        <c:crossAx val="360865896"/>
        <c:crosses val="autoZero"/>
        <c:auto val="1"/>
        <c:lblOffset val="100"/>
        <c:baseTimeUnit val="years"/>
      </c:dateAx>
      <c:valAx>
        <c:axId val="36086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52.27</c:v>
                </c:pt>
                <c:pt idx="1">
                  <c:v>53.42</c:v>
                </c:pt>
                <c:pt idx="2">
                  <c:v>52.4</c:v>
                </c:pt>
                <c:pt idx="3">
                  <c:v>52.37</c:v>
                </c:pt>
                <c:pt idx="4">
                  <c:v>55.03</c:v>
                </c:pt>
              </c:numCache>
            </c:numRef>
          </c:val>
          <c:extLst xmlns:c16r2="http://schemas.microsoft.com/office/drawing/2015/06/chart">
            <c:ext xmlns:c16="http://schemas.microsoft.com/office/drawing/2014/chart" uri="{C3380CC4-5D6E-409C-BE32-E72D297353CC}">
              <c16:uniqueId val="{00000000-5EF6-45ED-A54A-2F73D94E799B}"/>
            </c:ext>
          </c:extLst>
        </c:ser>
        <c:dLbls>
          <c:showLegendKey val="0"/>
          <c:showVal val="0"/>
          <c:showCatName val="0"/>
          <c:showSerName val="0"/>
          <c:showPercent val="0"/>
          <c:showBubbleSize val="0"/>
        </c:dLbls>
        <c:gapWidth val="150"/>
        <c:axId val="360862760"/>
        <c:axId val="36086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5EF6-45ED-A54A-2F73D94E799B}"/>
            </c:ext>
          </c:extLst>
        </c:ser>
        <c:dLbls>
          <c:showLegendKey val="0"/>
          <c:showVal val="0"/>
          <c:showCatName val="0"/>
          <c:showSerName val="0"/>
          <c:showPercent val="0"/>
          <c:showBubbleSize val="0"/>
        </c:dLbls>
        <c:marker val="1"/>
        <c:smooth val="0"/>
        <c:axId val="360862760"/>
        <c:axId val="360863544"/>
      </c:lineChart>
      <c:dateAx>
        <c:axId val="360862760"/>
        <c:scaling>
          <c:orientation val="minMax"/>
        </c:scaling>
        <c:delete val="1"/>
        <c:axPos val="b"/>
        <c:numFmt formatCode="ge" sourceLinked="1"/>
        <c:majorTickMark val="none"/>
        <c:minorTickMark val="none"/>
        <c:tickLblPos val="none"/>
        <c:crossAx val="360863544"/>
        <c:crosses val="autoZero"/>
        <c:auto val="1"/>
        <c:lblOffset val="100"/>
        <c:baseTimeUnit val="years"/>
      </c:dateAx>
      <c:valAx>
        <c:axId val="36086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6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100.87</c:v>
                </c:pt>
                <c:pt idx="1">
                  <c:v>100.06</c:v>
                </c:pt>
                <c:pt idx="2">
                  <c:v>100.46</c:v>
                </c:pt>
                <c:pt idx="3">
                  <c:v>99.99</c:v>
                </c:pt>
                <c:pt idx="4">
                  <c:v>100.43</c:v>
                </c:pt>
              </c:numCache>
            </c:numRef>
          </c:val>
          <c:extLst xmlns:c16r2="http://schemas.microsoft.com/office/drawing/2015/06/chart">
            <c:ext xmlns:c16="http://schemas.microsoft.com/office/drawing/2014/chart" uri="{C3380CC4-5D6E-409C-BE32-E72D297353CC}">
              <c16:uniqueId val="{00000000-49F5-49E8-B7DC-619A6B6A9005}"/>
            </c:ext>
          </c:extLst>
        </c:ser>
        <c:dLbls>
          <c:showLegendKey val="0"/>
          <c:showVal val="0"/>
          <c:showCatName val="0"/>
          <c:showSerName val="0"/>
          <c:showPercent val="0"/>
          <c:showBubbleSize val="0"/>
        </c:dLbls>
        <c:gapWidth val="150"/>
        <c:axId val="156589584"/>
        <c:axId val="15659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F5-49E8-B7DC-619A6B6A9005}"/>
            </c:ext>
          </c:extLst>
        </c:ser>
        <c:dLbls>
          <c:showLegendKey val="0"/>
          <c:showVal val="0"/>
          <c:showCatName val="0"/>
          <c:showSerName val="0"/>
          <c:showPercent val="0"/>
          <c:showBubbleSize val="0"/>
        </c:dLbls>
        <c:marker val="1"/>
        <c:smooth val="0"/>
        <c:axId val="156589584"/>
        <c:axId val="156591544"/>
      </c:lineChart>
      <c:dateAx>
        <c:axId val="156589584"/>
        <c:scaling>
          <c:orientation val="minMax"/>
        </c:scaling>
        <c:delete val="1"/>
        <c:axPos val="b"/>
        <c:numFmt formatCode="ge" sourceLinked="1"/>
        <c:majorTickMark val="none"/>
        <c:minorTickMark val="none"/>
        <c:tickLblPos val="none"/>
        <c:crossAx val="156591544"/>
        <c:crosses val="autoZero"/>
        <c:auto val="1"/>
        <c:lblOffset val="100"/>
        <c:baseTimeUnit val="years"/>
      </c:dateAx>
      <c:valAx>
        <c:axId val="15659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8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DF-4EE8-AFBB-A1A548500EDC}"/>
            </c:ext>
          </c:extLst>
        </c:ser>
        <c:dLbls>
          <c:showLegendKey val="0"/>
          <c:showVal val="0"/>
          <c:showCatName val="0"/>
          <c:showSerName val="0"/>
          <c:showPercent val="0"/>
          <c:showBubbleSize val="0"/>
        </c:dLbls>
        <c:gapWidth val="150"/>
        <c:axId val="360837192"/>
        <c:axId val="36083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DF-4EE8-AFBB-A1A548500EDC}"/>
            </c:ext>
          </c:extLst>
        </c:ser>
        <c:dLbls>
          <c:showLegendKey val="0"/>
          <c:showVal val="0"/>
          <c:showCatName val="0"/>
          <c:showSerName val="0"/>
          <c:showPercent val="0"/>
          <c:showBubbleSize val="0"/>
        </c:dLbls>
        <c:marker val="1"/>
        <c:smooth val="0"/>
        <c:axId val="360837192"/>
        <c:axId val="360834056"/>
      </c:lineChart>
      <c:dateAx>
        <c:axId val="360837192"/>
        <c:scaling>
          <c:orientation val="minMax"/>
        </c:scaling>
        <c:delete val="1"/>
        <c:axPos val="b"/>
        <c:numFmt formatCode="ge" sourceLinked="1"/>
        <c:majorTickMark val="none"/>
        <c:minorTickMark val="none"/>
        <c:tickLblPos val="none"/>
        <c:crossAx val="360834056"/>
        <c:crosses val="autoZero"/>
        <c:auto val="1"/>
        <c:lblOffset val="100"/>
        <c:baseTimeUnit val="years"/>
      </c:dateAx>
      <c:valAx>
        <c:axId val="36083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3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09-4F56-9E89-8A340B14FA34}"/>
            </c:ext>
          </c:extLst>
        </c:ser>
        <c:dLbls>
          <c:showLegendKey val="0"/>
          <c:showVal val="0"/>
          <c:showCatName val="0"/>
          <c:showSerName val="0"/>
          <c:showPercent val="0"/>
          <c:showBubbleSize val="0"/>
        </c:dLbls>
        <c:gapWidth val="150"/>
        <c:axId val="360839936"/>
        <c:axId val="36083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09-4F56-9E89-8A340B14FA34}"/>
            </c:ext>
          </c:extLst>
        </c:ser>
        <c:dLbls>
          <c:showLegendKey val="0"/>
          <c:showVal val="0"/>
          <c:showCatName val="0"/>
          <c:showSerName val="0"/>
          <c:showPercent val="0"/>
          <c:showBubbleSize val="0"/>
        </c:dLbls>
        <c:marker val="1"/>
        <c:smooth val="0"/>
        <c:axId val="360839936"/>
        <c:axId val="360839544"/>
      </c:lineChart>
      <c:dateAx>
        <c:axId val="360839936"/>
        <c:scaling>
          <c:orientation val="minMax"/>
        </c:scaling>
        <c:delete val="1"/>
        <c:axPos val="b"/>
        <c:numFmt formatCode="ge" sourceLinked="1"/>
        <c:majorTickMark val="none"/>
        <c:minorTickMark val="none"/>
        <c:tickLblPos val="none"/>
        <c:crossAx val="360839544"/>
        <c:crosses val="autoZero"/>
        <c:auto val="1"/>
        <c:lblOffset val="100"/>
        <c:baseTimeUnit val="years"/>
      </c:dateAx>
      <c:valAx>
        <c:axId val="36083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4E-4331-AE41-F03EF2EA1D17}"/>
            </c:ext>
          </c:extLst>
        </c:ser>
        <c:dLbls>
          <c:showLegendKey val="0"/>
          <c:showVal val="0"/>
          <c:showCatName val="0"/>
          <c:showSerName val="0"/>
          <c:showPercent val="0"/>
          <c:showBubbleSize val="0"/>
        </c:dLbls>
        <c:gapWidth val="150"/>
        <c:axId val="360832880"/>
        <c:axId val="36083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4E-4331-AE41-F03EF2EA1D17}"/>
            </c:ext>
          </c:extLst>
        </c:ser>
        <c:dLbls>
          <c:showLegendKey val="0"/>
          <c:showVal val="0"/>
          <c:showCatName val="0"/>
          <c:showSerName val="0"/>
          <c:showPercent val="0"/>
          <c:showBubbleSize val="0"/>
        </c:dLbls>
        <c:marker val="1"/>
        <c:smooth val="0"/>
        <c:axId val="360832880"/>
        <c:axId val="360836016"/>
      </c:lineChart>
      <c:dateAx>
        <c:axId val="360832880"/>
        <c:scaling>
          <c:orientation val="minMax"/>
        </c:scaling>
        <c:delete val="1"/>
        <c:axPos val="b"/>
        <c:numFmt formatCode="ge" sourceLinked="1"/>
        <c:majorTickMark val="none"/>
        <c:minorTickMark val="none"/>
        <c:tickLblPos val="none"/>
        <c:crossAx val="360836016"/>
        <c:crosses val="autoZero"/>
        <c:auto val="1"/>
        <c:lblOffset val="100"/>
        <c:baseTimeUnit val="years"/>
      </c:dateAx>
      <c:valAx>
        <c:axId val="36083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3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DE-4D03-BCAE-62062B7227C4}"/>
            </c:ext>
          </c:extLst>
        </c:ser>
        <c:dLbls>
          <c:showLegendKey val="0"/>
          <c:showVal val="0"/>
          <c:showCatName val="0"/>
          <c:showSerName val="0"/>
          <c:showPercent val="0"/>
          <c:showBubbleSize val="0"/>
        </c:dLbls>
        <c:gapWidth val="150"/>
        <c:axId val="360835624"/>
        <c:axId val="36083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DE-4D03-BCAE-62062B7227C4}"/>
            </c:ext>
          </c:extLst>
        </c:ser>
        <c:dLbls>
          <c:showLegendKey val="0"/>
          <c:showVal val="0"/>
          <c:showCatName val="0"/>
          <c:showSerName val="0"/>
          <c:showPercent val="0"/>
          <c:showBubbleSize val="0"/>
        </c:dLbls>
        <c:marker val="1"/>
        <c:smooth val="0"/>
        <c:axId val="360835624"/>
        <c:axId val="360837976"/>
      </c:lineChart>
      <c:dateAx>
        <c:axId val="360835624"/>
        <c:scaling>
          <c:orientation val="minMax"/>
        </c:scaling>
        <c:delete val="1"/>
        <c:axPos val="b"/>
        <c:numFmt formatCode="ge" sourceLinked="1"/>
        <c:majorTickMark val="none"/>
        <c:minorTickMark val="none"/>
        <c:tickLblPos val="none"/>
        <c:crossAx val="360837976"/>
        <c:crosses val="autoZero"/>
        <c:auto val="1"/>
        <c:lblOffset val="100"/>
        <c:baseTimeUnit val="years"/>
      </c:dateAx>
      <c:valAx>
        <c:axId val="36083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3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2347.96</c:v>
                </c:pt>
                <c:pt idx="1">
                  <c:v>2226.15</c:v>
                </c:pt>
                <c:pt idx="2">
                  <c:v>2235.42</c:v>
                </c:pt>
                <c:pt idx="3">
                  <c:v>2221.39</c:v>
                </c:pt>
                <c:pt idx="4">
                  <c:v>2358.7399999999998</c:v>
                </c:pt>
              </c:numCache>
            </c:numRef>
          </c:val>
          <c:extLst xmlns:c16r2="http://schemas.microsoft.com/office/drawing/2015/06/chart">
            <c:ext xmlns:c16="http://schemas.microsoft.com/office/drawing/2014/chart" uri="{C3380CC4-5D6E-409C-BE32-E72D297353CC}">
              <c16:uniqueId val="{00000000-2A9F-46F5-8352-90A7C1AC105A}"/>
            </c:ext>
          </c:extLst>
        </c:ser>
        <c:dLbls>
          <c:showLegendKey val="0"/>
          <c:showVal val="0"/>
          <c:showCatName val="0"/>
          <c:showSerName val="0"/>
          <c:showPercent val="0"/>
          <c:showBubbleSize val="0"/>
        </c:dLbls>
        <c:gapWidth val="150"/>
        <c:axId val="360838368"/>
        <c:axId val="36083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2A9F-46F5-8352-90A7C1AC105A}"/>
            </c:ext>
          </c:extLst>
        </c:ser>
        <c:dLbls>
          <c:showLegendKey val="0"/>
          <c:showVal val="0"/>
          <c:showCatName val="0"/>
          <c:showSerName val="0"/>
          <c:showPercent val="0"/>
          <c:showBubbleSize val="0"/>
        </c:dLbls>
        <c:marker val="1"/>
        <c:smooth val="0"/>
        <c:axId val="360838368"/>
        <c:axId val="360838760"/>
      </c:lineChart>
      <c:dateAx>
        <c:axId val="360838368"/>
        <c:scaling>
          <c:orientation val="minMax"/>
        </c:scaling>
        <c:delete val="1"/>
        <c:axPos val="b"/>
        <c:numFmt formatCode="ge" sourceLinked="1"/>
        <c:majorTickMark val="none"/>
        <c:minorTickMark val="none"/>
        <c:tickLblPos val="none"/>
        <c:crossAx val="360838760"/>
        <c:crosses val="autoZero"/>
        <c:auto val="1"/>
        <c:lblOffset val="100"/>
        <c:baseTimeUnit val="years"/>
      </c:dateAx>
      <c:valAx>
        <c:axId val="36083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41.79</c:v>
                </c:pt>
                <c:pt idx="1">
                  <c:v>49.79</c:v>
                </c:pt>
                <c:pt idx="2">
                  <c:v>88.85</c:v>
                </c:pt>
                <c:pt idx="3">
                  <c:v>85.51</c:v>
                </c:pt>
                <c:pt idx="4">
                  <c:v>76.02</c:v>
                </c:pt>
              </c:numCache>
            </c:numRef>
          </c:val>
          <c:extLst xmlns:c16r2="http://schemas.microsoft.com/office/drawing/2015/06/chart">
            <c:ext xmlns:c16="http://schemas.microsoft.com/office/drawing/2014/chart" uri="{C3380CC4-5D6E-409C-BE32-E72D297353CC}">
              <c16:uniqueId val="{00000000-AB3B-4037-AD28-8397C6A6F1DF}"/>
            </c:ext>
          </c:extLst>
        </c:ser>
        <c:dLbls>
          <c:showLegendKey val="0"/>
          <c:showVal val="0"/>
          <c:showCatName val="0"/>
          <c:showSerName val="0"/>
          <c:showPercent val="0"/>
          <c:showBubbleSize val="0"/>
        </c:dLbls>
        <c:gapWidth val="150"/>
        <c:axId val="360865504"/>
        <c:axId val="3608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AB3B-4037-AD28-8397C6A6F1DF}"/>
            </c:ext>
          </c:extLst>
        </c:ser>
        <c:dLbls>
          <c:showLegendKey val="0"/>
          <c:showVal val="0"/>
          <c:showCatName val="0"/>
          <c:showSerName val="0"/>
          <c:showPercent val="0"/>
          <c:showBubbleSize val="0"/>
        </c:dLbls>
        <c:marker val="1"/>
        <c:smooth val="0"/>
        <c:axId val="360865504"/>
        <c:axId val="360869032"/>
      </c:lineChart>
      <c:dateAx>
        <c:axId val="360865504"/>
        <c:scaling>
          <c:orientation val="minMax"/>
        </c:scaling>
        <c:delete val="1"/>
        <c:axPos val="b"/>
        <c:numFmt formatCode="ge" sourceLinked="1"/>
        <c:majorTickMark val="none"/>
        <c:minorTickMark val="none"/>
        <c:tickLblPos val="none"/>
        <c:crossAx val="360869032"/>
        <c:crosses val="autoZero"/>
        <c:auto val="1"/>
        <c:lblOffset val="100"/>
        <c:baseTimeUnit val="years"/>
      </c:dateAx>
      <c:valAx>
        <c:axId val="3608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545.62</c:v>
                </c:pt>
                <c:pt idx="1">
                  <c:v>449.4</c:v>
                </c:pt>
                <c:pt idx="2">
                  <c:v>251.11</c:v>
                </c:pt>
                <c:pt idx="3">
                  <c:v>260.39</c:v>
                </c:pt>
                <c:pt idx="4">
                  <c:v>292.31</c:v>
                </c:pt>
              </c:numCache>
            </c:numRef>
          </c:val>
          <c:extLst xmlns:c16r2="http://schemas.microsoft.com/office/drawing/2015/06/chart">
            <c:ext xmlns:c16="http://schemas.microsoft.com/office/drawing/2014/chart" uri="{C3380CC4-5D6E-409C-BE32-E72D297353CC}">
              <c16:uniqueId val="{00000000-C817-49AF-9EB8-92E4836DCD2B}"/>
            </c:ext>
          </c:extLst>
        </c:ser>
        <c:dLbls>
          <c:showLegendKey val="0"/>
          <c:showVal val="0"/>
          <c:showCatName val="0"/>
          <c:showSerName val="0"/>
          <c:showPercent val="0"/>
          <c:showBubbleSize val="0"/>
        </c:dLbls>
        <c:gapWidth val="150"/>
        <c:axId val="360868640"/>
        <c:axId val="36086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C817-49AF-9EB8-92E4836DCD2B}"/>
            </c:ext>
          </c:extLst>
        </c:ser>
        <c:dLbls>
          <c:showLegendKey val="0"/>
          <c:showVal val="0"/>
          <c:showCatName val="0"/>
          <c:showSerName val="0"/>
          <c:showPercent val="0"/>
          <c:showBubbleSize val="0"/>
        </c:dLbls>
        <c:marker val="1"/>
        <c:smooth val="0"/>
        <c:axId val="360868640"/>
        <c:axId val="360861976"/>
      </c:lineChart>
      <c:dateAx>
        <c:axId val="360868640"/>
        <c:scaling>
          <c:orientation val="minMax"/>
        </c:scaling>
        <c:delete val="1"/>
        <c:axPos val="b"/>
        <c:numFmt formatCode="ge" sourceLinked="1"/>
        <c:majorTickMark val="none"/>
        <c:minorTickMark val="none"/>
        <c:tickLblPos val="none"/>
        <c:crossAx val="360861976"/>
        <c:crosses val="autoZero"/>
        <c:auto val="1"/>
        <c:lblOffset val="100"/>
        <c:baseTimeUnit val="years"/>
      </c:dateAx>
      <c:valAx>
        <c:axId val="36086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隠岐の島町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8">
        <f>データ!S6</f>
        <v>14307</v>
      </c>
      <c r="AM8" s="68"/>
      <c r="AN8" s="68"/>
      <c r="AO8" s="68"/>
      <c r="AP8" s="68"/>
      <c r="AQ8" s="68"/>
      <c r="AR8" s="68"/>
      <c r="AS8" s="68"/>
      <c r="AT8" s="67">
        <f>データ!T6</f>
        <v>242.82</v>
      </c>
      <c r="AU8" s="67"/>
      <c r="AV8" s="67"/>
      <c r="AW8" s="67"/>
      <c r="AX8" s="67"/>
      <c r="AY8" s="67"/>
      <c r="AZ8" s="67"/>
      <c r="BA8" s="67"/>
      <c r="BB8" s="67">
        <f>データ!U6</f>
        <v>58.92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31.99</v>
      </c>
      <c r="Q10" s="67"/>
      <c r="R10" s="67"/>
      <c r="S10" s="67"/>
      <c r="T10" s="67"/>
      <c r="U10" s="67"/>
      <c r="V10" s="67"/>
      <c r="W10" s="67">
        <f>データ!Q6</f>
        <v>107.47</v>
      </c>
      <c r="X10" s="67"/>
      <c r="Y10" s="67"/>
      <c r="Z10" s="67"/>
      <c r="AA10" s="67"/>
      <c r="AB10" s="67"/>
      <c r="AC10" s="67"/>
      <c r="AD10" s="68">
        <f>データ!R6</f>
        <v>3781</v>
      </c>
      <c r="AE10" s="68"/>
      <c r="AF10" s="68"/>
      <c r="AG10" s="68"/>
      <c r="AH10" s="68"/>
      <c r="AI10" s="68"/>
      <c r="AJ10" s="68"/>
      <c r="AK10" s="2"/>
      <c r="AL10" s="68">
        <f>データ!V6</f>
        <v>4516</v>
      </c>
      <c r="AM10" s="68"/>
      <c r="AN10" s="68"/>
      <c r="AO10" s="68"/>
      <c r="AP10" s="68"/>
      <c r="AQ10" s="68"/>
      <c r="AR10" s="68"/>
      <c r="AS10" s="68"/>
      <c r="AT10" s="67">
        <f>データ!W6</f>
        <v>1.44</v>
      </c>
      <c r="AU10" s="67"/>
      <c r="AV10" s="67"/>
      <c r="AW10" s="67"/>
      <c r="AX10" s="67"/>
      <c r="AY10" s="67"/>
      <c r="AZ10" s="67"/>
      <c r="BA10" s="67"/>
      <c r="BB10" s="67">
        <f>データ!X6</f>
        <v>3136.11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aXW6Uj2nrZnZMGobr6K9xkSaIMMcmTrZnTqhMwAiq/Ov4CnhJ+rz77zyoFmie6w75BFkmAiy0MWBp3NgU58ozA==" saltValue="Xwn9meLXVSnUv4jneMCu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325287</v>
      </c>
      <c r="D6" s="33">
        <f t="shared" si="3"/>
        <v>47</v>
      </c>
      <c r="E6" s="33">
        <f t="shared" si="3"/>
        <v>17</v>
      </c>
      <c r="F6" s="33">
        <f t="shared" si="3"/>
        <v>1</v>
      </c>
      <c r="G6" s="33">
        <f t="shared" si="3"/>
        <v>0</v>
      </c>
      <c r="H6" s="33" t="str">
        <f t="shared" si="3"/>
        <v>島根県　隠岐の島町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31.99</v>
      </c>
      <c r="Q6" s="34">
        <f t="shared" si="3"/>
        <v>107.47</v>
      </c>
      <c r="R6" s="34">
        <f t="shared" si="3"/>
        <v>3781</v>
      </c>
      <c r="S6" s="34">
        <f t="shared" si="3"/>
        <v>14307</v>
      </c>
      <c r="T6" s="34">
        <f t="shared" si="3"/>
        <v>242.82</v>
      </c>
      <c r="U6" s="34">
        <f t="shared" si="3"/>
        <v>58.92</v>
      </c>
      <c r="V6" s="34">
        <f t="shared" si="3"/>
        <v>4516</v>
      </c>
      <c r="W6" s="34">
        <f t="shared" si="3"/>
        <v>1.44</v>
      </c>
      <c r="X6" s="34">
        <f t="shared" si="3"/>
        <v>3136.11</v>
      </c>
      <c r="Y6" s="35">
        <f>IF(Y7="",NA(),Y7)</f>
        <v>100.87</v>
      </c>
      <c r="Z6" s="35">
        <f t="shared" ref="Z6:AH6" si="4">IF(Z7="",NA(),Z7)</f>
        <v>100.06</v>
      </c>
      <c r="AA6" s="35">
        <f t="shared" si="4"/>
        <v>100.46</v>
      </c>
      <c r="AB6" s="35">
        <f t="shared" si="4"/>
        <v>99.99</v>
      </c>
      <c r="AC6" s="35">
        <f t="shared" si="4"/>
        <v>100.43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2347.96</v>
      </c>
      <c r="BG6" s="35">
        <f t="shared" ref="BG6:BO6" si="7">IF(BG7="",NA(),BG7)</f>
        <v>2226.15</v>
      </c>
      <c r="BH6" s="35">
        <f t="shared" si="7"/>
        <v>2235.42</v>
      </c>
      <c r="BI6" s="35">
        <f t="shared" si="7"/>
        <v>2221.39</v>
      </c>
      <c r="BJ6" s="35">
        <f t="shared" si="7"/>
        <v>2358.7399999999998</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41.79</v>
      </c>
      <c r="BR6" s="35">
        <f t="shared" ref="BR6:BZ6" si="8">IF(BR7="",NA(),BR7)</f>
        <v>49.79</v>
      </c>
      <c r="BS6" s="35">
        <f t="shared" si="8"/>
        <v>88.85</v>
      </c>
      <c r="BT6" s="35">
        <f t="shared" si="8"/>
        <v>85.51</v>
      </c>
      <c r="BU6" s="35">
        <f t="shared" si="8"/>
        <v>76.02</v>
      </c>
      <c r="BV6" s="35">
        <f t="shared" si="8"/>
        <v>60.78</v>
      </c>
      <c r="BW6" s="35">
        <f t="shared" si="8"/>
        <v>60.17</v>
      </c>
      <c r="BX6" s="35">
        <f t="shared" si="8"/>
        <v>65.569999999999993</v>
      </c>
      <c r="BY6" s="35">
        <f t="shared" si="8"/>
        <v>75.7</v>
      </c>
      <c r="BZ6" s="35">
        <f t="shared" si="8"/>
        <v>74.61</v>
      </c>
      <c r="CA6" s="34" t="str">
        <f>IF(CA7="","",IF(CA7="-","【-】","【"&amp;SUBSTITUTE(TEXT(CA7,"#,##0.00"),"-","△")&amp;"】"))</f>
        <v>【100.91】</v>
      </c>
      <c r="CB6" s="35">
        <f>IF(CB7="",NA(),CB7)</f>
        <v>545.62</v>
      </c>
      <c r="CC6" s="35">
        <f t="shared" ref="CC6:CK6" si="9">IF(CC7="",NA(),CC7)</f>
        <v>449.4</v>
      </c>
      <c r="CD6" s="35">
        <f t="shared" si="9"/>
        <v>251.11</v>
      </c>
      <c r="CE6" s="35">
        <f t="shared" si="9"/>
        <v>260.39</v>
      </c>
      <c r="CF6" s="35">
        <f t="shared" si="9"/>
        <v>292.31</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37.78</v>
      </c>
      <c r="CN6" s="35">
        <f t="shared" ref="CN6:CV6" si="10">IF(CN7="",NA(),CN7)</f>
        <v>43.13</v>
      </c>
      <c r="CO6" s="35">
        <f t="shared" si="10"/>
        <v>45.21</v>
      </c>
      <c r="CP6" s="35">
        <f t="shared" si="10"/>
        <v>23.68</v>
      </c>
      <c r="CQ6" s="35">
        <f t="shared" si="10"/>
        <v>24.27</v>
      </c>
      <c r="CR6" s="35">
        <f t="shared" si="10"/>
        <v>41.63</v>
      </c>
      <c r="CS6" s="35">
        <f t="shared" si="10"/>
        <v>44.89</v>
      </c>
      <c r="CT6" s="35">
        <f t="shared" si="10"/>
        <v>40.75</v>
      </c>
      <c r="CU6" s="35">
        <f t="shared" si="10"/>
        <v>42.4</v>
      </c>
      <c r="CV6" s="35">
        <f t="shared" si="10"/>
        <v>45.44</v>
      </c>
      <c r="CW6" s="34" t="str">
        <f>IF(CW7="","",IF(CW7="-","【-】","【"&amp;SUBSTITUTE(TEXT(CW7,"#,##0.00"),"-","△")&amp;"】"))</f>
        <v>【58.98】</v>
      </c>
      <c r="CX6" s="35">
        <f>IF(CX7="",NA(),CX7)</f>
        <v>52.27</v>
      </c>
      <c r="CY6" s="35">
        <f t="shared" ref="CY6:DG6" si="11">IF(CY7="",NA(),CY7)</f>
        <v>53.42</v>
      </c>
      <c r="CZ6" s="35">
        <f t="shared" si="11"/>
        <v>52.4</v>
      </c>
      <c r="DA6" s="35">
        <f t="shared" si="11"/>
        <v>52.37</v>
      </c>
      <c r="DB6" s="35">
        <f t="shared" si="11"/>
        <v>55.03</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325287</v>
      </c>
      <c r="D7" s="37">
        <v>47</v>
      </c>
      <c r="E7" s="37">
        <v>17</v>
      </c>
      <c r="F7" s="37">
        <v>1</v>
      </c>
      <c r="G7" s="37">
        <v>0</v>
      </c>
      <c r="H7" s="37" t="s">
        <v>97</v>
      </c>
      <c r="I7" s="37" t="s">
        <v>98</v>
      </c>
      <c r="J7" s="37" t="s">
        <v>99</v>
      </c>
      <c r="K7" s="37" t="s">
        <v>100</v>
      </c>
      <c r="L7" s="37" t="s">
        <v>101</v>
      </c>
      <c r="M7" s="37" t="s">
        <v>102</v>
      </c>
      <c r="N7" s="38" t="s">
        <v>103</v>
      </c>
      <c r="O7" s="38" t="s">
        <v>104</v>
      </c>
      <c r="P7" s="38">
        <v>31.99</v>
      </c>
      <c r="Q7" s="38">
        <v>107.47</v>
      </c>
      <c r="R7" s="38">
        <v>3781</v>
      </c>
      <c r="S7" s="38">
        <v>14307</v>
      </c>
      <c r="T7" s="38">
        <v>242.82</v>
      </c>
      <c r="U7" s="38">
        <v>58.92</v>
      </c>
      <c r="V7" s="38">
        <v>4516</v>
      </c>
      <c r="W7" s="38">
        <v>1.44</v>
      </c>
      <c r="X7" s="38">
        <v>3136.11</v>
      </c>
      <c r="Y7" s="38">
        <v>100.87</v>
      </c>
      <c r="Z7" s="38">
        <v>100.06</v>
      </c>
      <c r="AA7" s="38">
        <v>100.46</v>
      </c>
      <c r="AB7" s="38">
        <v>99.99</v>
      </c>
      <c r="AC7" s="38">
        <v>100.43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2347.96</v>
      </c>
      <c r="BG7" s="38">
        <v>2226.15</v>
      </c>
      <c r="BH7" s="38">
        <v>2235.42</v>
      </c>
      <c r="BI7" s="38">
        <v>2221.39</v>
      </c>
      <c r="BJ7" s="38">
        <v>2358.7399999999998</v>
      </c>
      <c r="BK7" s="38">
        <v>1315.67</v>
      </c>
      <c r="BL7" s="38">
        <v>1240.1600000000001</v>
      </c>
      <c r="BM7" s="38">
        <v>1193.49</v>
      </c>
      <c r="BN7" s="38">
        <v>876.19</v>
      </c>
      <c r="BO7" s="38">
        <v>722.53</v>
      </c>
      <c r="BP7" s="38">
        <v>682.78</v>
      </c>
      <c r="BQ7" s="38">
        <v>41.79</v>
      </c>
      <c r="BR7" s="38">
        <v>49.79</v>
      </c>
      <c r="BS7" s="38">
        <v>88.85</v>
      </c>
      <c r="BT7" s="38">
        <v>85.51</v>
      </c>
      <c r="BU7" s="38">
        <v>76.02</v>
      </c>
      <c r="BV7" s="38">
        <v>60.78</v>
      </c>
      <c r="BW7" s="38">
        <v>60.17</v>
      </c>
      <c r="BX7" s="38">
        <v>65.569999999999993</v>
      </c>
      <c r="BY7" s="38">
        <v>75.7</v>
      </c>
      <c r="BZ7" s="38">
        <v>74.61</v>
      </c>
      <c r="CA7" s="38">
        <v>100.91</v>
      </c>
      <c r="CB7" s="38">
        <v>545.62</v>
      </c>
      <c r="CC7" s="38">
        <v>449.4</v>
      </c>
      <c r="CD7" s="38">
        <v>251.11</v>
      </c>
      <c r="CE7" s="38">
        <v>260.39</v>
      </c>
      <c r="CF7" s="38">
        <v>292.31</v>
      </c>
      <c r="CG7" s="38">
        <v>276.26</v>
      </c>
      <c r="CH7" s="38">
        <v>281.52999999999997</v>
      </c>
      <c r="CI7" s="38">
        <v>263.04000000000002</v>
      </c>
      <c r="CJ7" s="38">
        <v>230.04</v>
      </c>
      <c r="CK7" s="38">
        <v>233.5</v>
      </c>
      <c r="CL7" s="38">
        <v>136.86000000000001</v>
      </c>
      <c r="CM7" s="38">
        <v>37.78</v>
      </c>
      <c r="CN7" s="38">
        <v>43.13</v>
      </c>
      <c r="CO7" s="38">
        <v>45.21</v>
      </c>
      <c r="CP7" s="38">
        <v>23.68</v>
      </c>
      <c r="CQ7" s="38">
        <v>24.27</v>
      </c>
      <c r="CR7" s="38">
        <v>41.63</v>
      </c>
      <c r="CS7" s="38">
        <v>44.89</v>
      </c>
      <c r="CT7" s="38">
        <v>40.75</v>
      </c>
      <c r="CU7" s="38">
        <v>42.4</v>
      </c>
      <c r="CV7" s="38">
        <v>45.44</v>
      </c>
      <c r="CW7" s="38">
        <v>58.98</v>
      </c>
      <c r="CX7" s="38">
        <v>52.27</v>
      </c>
      <c r="CY7" s="38">
        <v>53.42</v>
      </c>
      <c r="CZ7" s="38">
        <v>52.4</v>
      </c>
      <c r="DA7" s="38">
        <v>52.37</v>
      </c>
      <c r="DB7" s="38">
        <v>55.03</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