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KrOtMQY+VgNiTe+1uwIed17eD4B71vgZHeUPXjD+uKU6MfFyihTdCa8QDfc7gDVPz3jfZqQcx8osR2vWN9hkg==" workbookSaltValue="BjsrBXkY9PPpYDkulFNf3g==" workbookSpinCount="100000" lockStructure="1"/>
  <bookViews>
    <workbookView xWindow="0" yWindow="30" windowWidth="15360" windowHeight="760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N11" i="4"/>
  <c r="KP10" i="5"/>
  <c r="JB10" i="5"/>
  <c r="HM10" i="5"/>
  <c r="FX10" i="5"/>
  <c r="EI10" i="5"/>
  <c r="CT10" i="5"/>
  <c r="BC10" i="5"/>
  <c r="KF10" i="5"/>
  <c r="IQ10" i="5"/>
  <c r="HC10" i="5"/>
  <c r="FN10" i="5"/>
  <c r="DY10" i="5"/>
  <c r="CJ10" i="5"/>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<sst xmlns="http://schemas.openxmlformats.org/spreadsheetml/2006/main" count="988" uniqueCount="271">
  <si>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</si>
  <si>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</si>
  <si>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</si>
  <si>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</si>
  <si>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</si>
  <si>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</si>
  <si>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</si>
  <si>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</si>
  <si>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仁多発電事業特別会計における電気事業によって生じた利益は、将来の設備更新に充てるため奥出雲町仁多発電事業基金に積み立てることを基本としている。なお、予算に計上した積立を行ったあと、決算において剰余金が生じた場合は、地方自治法233条の2但し書きに基づき、同基金に積立を行っている。また農業用小水力発電事業特別会計においては、維持管理費や起債の返還に充てるために平成29年度に繰り入れた繰入金を平成30年度に返済した。
H30年度剰余金金額：2,562千円
うち2,562千円（下記基金に積立）
　基金名称：奥出雲町仁多発電事業基金
　基金目的：発電用設備に関する修繕、償還金への充当、仁多発電事業特別会計への財源補填
一般会計への繰出金：6,741千円
　会計名：農業用小水力発電事業特別会計</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</si>
  <si>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</si>
  <si>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</si>
  <si>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</si>
  <si>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</si>
  <si>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</si>
  <si>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</si>
  <si>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</si>
  <si>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</si>
  <si>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</si>
  <si>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</si>
  <si>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</si>
  <si>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</si>
  <si>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</si>
  <si>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</si>
  <si>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</si>
  <si>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</si>
  <si>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</si>
  <si>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</si>
  <si>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</si>
  <si>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</si>
  <si>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</si>
  <si>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</si>
  <si>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</si>
  <si>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</si>
  <si>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</si>
  <si>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</si>
  <si>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</si>
  <si>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</si>
  <si>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</si>
  <si>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</si>
  <si>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</si>
  <si>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</si>
  <si>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</si>
  <si>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</si>
  <si>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</si>
  <si>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</si>
  <si>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</si>
  <si>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</si>
  <si>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</si>
  <si>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</si>
  <si>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</si>
  <si>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</si>
  <si>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</si>
  <si>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</si>
  <si>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</si>
  <si>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</si>
  <si>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</si>
  <si>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</si>
  <si>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</si>
  <si>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</si>
  <si>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</si>
  <si>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</si>
  <si>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</si>
  <si>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</si>
  <si>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</si>
  <si>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</si>
  <si>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</si>
  <si>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</si>
  <si>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</si>
  <si>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</si>
  <si>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</si>
  <si>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</si>
  <si>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</si>
  <si>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</si>
  <si>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</si>
  <si>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</si>
  <si>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</si>
  <si>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</si>
  <si>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</si>
  <si>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</si>
  <si>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</si>
  <si>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</si>
  <si>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</si>
  <si>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</si>
  <si>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</si>
  <si>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</si>
  <si>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</si>
  <si>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</si>
  <si>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</si>
  <si>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</si>
  <si>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</si>
  <si>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</si>
  <si>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</si>
  <si>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</si>
  <si>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</si>
  <si>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</si>
  <si>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</si>
  <si>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</si>
  <si>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</si>
  <si>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</si>
  <si>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</si>
  <si>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</si>
  <si>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</si>
  <si>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</si>
  <si>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</si>
  <si>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</si>
  <si>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</si>
  <si>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</si>
  <si>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</si>
  <si>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</si>
  <si>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</si>
  <si>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</si>
  <si>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</si>
  <si>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</si>
  <si>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</si>
  <si>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</si>
  <si>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</si>
  <si>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</si>
  <si>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323438</t>
  </si>
  <si>
    <t>47</t>
  </si>
  <si>
    <t>04</t>
  </si>
  <si>
    <t>0</t>
  </si>
  <si>
    <t>000</t>
  </si>
  <si>
    <t>島根県　奥出雲町</t>
  </si>
  <si>
    <t>法非適用</t>
  </si>
  <si>
    <t>電気事業</t>
  </si>
  <si>
    <t>非設置</t>
  </si>
  <si>
    <t>該当数値なし</t>
  </si>
  <si>
    <t>-</t>
  </si>
  <si>
    <t>令和17年7月30日　仁多発電所</t>
  </si>
  <si>
    <t>令和17年7月20日　仁多発電所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</si>
  <si>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</si>
  <si>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</si>
  <si>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</si>
  <si>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</si>
  <si>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</si>
  <si>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</si>
  <si>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</si>
  <si>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</si>
  <si>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</si>
  <si>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</si>
  <si>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</si>
  <si>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</si>
  <si>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</si>
  <si>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</si>
  <si>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</si>
  <si>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</si>
  <si>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</si>
  <si>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</si>
  <si>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</si>
  <si>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</si>
  <si>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</si>
  <si>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</si>
  <si>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</si>
  <si>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</si>
  <si>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</si>
  <si>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</si>
  <si>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</si>
  <si>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</si>
  <si>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</si>
  <si>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</si>
  <si>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</si>
  <si>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</si>
  <si>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</si>
  <si>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</si>
  <si>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</si>
  <si>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</si>
  <si>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</si>
  <si>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</si>
  <si>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</si>
  <si>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</si>
  <si>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</si>
  <si>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</si>
  <si>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</si>
  <si>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</si>
  <si>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</si>
  <si>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</si>
  <si>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</si>
  <si>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</si>
  <si>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</si>
  <si>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</si>
  <si>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</si>
  <si>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</si>
  <si>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</si>
  <si>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</si>
  <si>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</si>
  <si>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</si>
  <si>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</si>
  <si>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</si>
  <si>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</si>
  <si>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</si>
  <si>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</si>
  <si>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</si>
  <si>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</si>
  <si>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</si>
  <si>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</si>
  <si>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</si>
  <si>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</si>
  <si>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</si>
  <si>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</si>
  <si>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</si>
  <si>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</si>
  <si>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</si>
  <si>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</si>
  <si>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</si>
  <si>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</si>
  <si>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</si>
  <si>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</si>
  <si>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</si>
  <si>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</si>
  <si>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</si>
  <si>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</si>
  <si>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</si>
  <si>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</si>
  <si>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</si>
  <si>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</si>
  <si>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</si>
  <si>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</si>
  <si>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</si>
  <si>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</si>
  <si>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</si>
  <si>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</si>
  <si>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</si>
  <si>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</si>
  <si>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</si>
  <si>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</si>
  <si>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</si>
  <si>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</si>
  <si>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</si>
  <si>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</si>
  <si>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</si>
  <si>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</si>
  <si>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</si>
  <si>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</si>
  <si>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</si>
  <si>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</si>
  <si>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</si>
  <si>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</si>
  <si>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</si>
  <si>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</si>
  <si>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</si>
  <si>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</si>
  <si>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</si>
  <si>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</si>
  <si>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</si>
  <si>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</si>
  <si>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</si>
  <si>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</si>
  <si>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</si>
  <si>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</si>
  <si>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</si>
  <si>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</si>
  <si>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</si>
  <si>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</si>
  <si>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</si>
  <si>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</si>
  <si>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</si>
  <si>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</si>
  <si>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</si>
  <si>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</si>
  <si>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</si>
  <si>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</si>
  <si>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</si>
  <si>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</si>
  <si>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</si>
  <si>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</si>
  <si>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</si>
  <si>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</si>
  <si>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</si>
  <si>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経営の状況については、仁多発電所大規模改築工事のため運転を停止した平成26年度において営業収支比率が一時的に100％未満となったが、それ以外の年度においては収益的収支比率、営業収支比率、EBITDAについて概ね良好である。特に仁多発電所大規模改修を終えた平成27年8月からは、FIT制度の認定単価による売電により収入が増額し、安定した経営が引き続き見込める状況にある。
供給原価については、平成26年度より増加傾向にあるが、これは平成26年度から行った仁多発電所の改築をはじめ、三沢発電所、阿井発電所の改築に要した借入金の償還が始まったためである。今後、各施設の償還計画から令和元年度をピークに減少する見込みである。</t>
    <rPh sb="0" eb="2">
      <t>ケイエイ</t>
    </rPh>
    <rPh sb="3" eb="5">
      <t>ジョウキョウ</t>
    </rPh>
    <rPh sb="11" eb="13">
      <t>ニタ</t>
    </rPh>
    <rPh sb="13" eb="15">
      <t>ハツデン</t>
    </rPh>
    <rPh sb="15" eb="16">
      <t>ショ</t>
    </rPh>
    <rPh sb="16" eb="19">
      <t>ダイキボ</t>
    </rPh>
    <rPh sb="19" eb="21">
      <t>カイチク</t>
    </rPh>
    <rPh sb="21" eb="23">
      <t>コウジ</t>
    </rPh>
    <rPh sb="26" eb="28">
      <t>ウンテン</t>
    </rPh>
    <rPh sb="29" eb="31">
      <t>テイシ</t>
    </rPh>
    <rPh sb="33" eb="35">
      <t>ヘイセイ</t>
    </rPh>
    <rPh sb="37" eb="38">
      <t>ネン</t>
    </rPh>
    <rPh sb="38" eb="39">
      <t>ド</t>
    </rPh>
    <rPh sb="43" eb="45">
      <t>エイギョウ</t>
    </rPh>
    <rPh sb="45" eb="47">
      <t>シュウシ</t>
    </rPh>
    <rPh sb="47" eb="49">
      <t>ヒリツ</t>
    </rPh>
    <rPh sb="50" eb="53">
      <t>イチジテキ</t>
    </rPh>
    <rPh sb="58" eb="60">
      <t>ミマン</t>
    </rPh>
    <rPh sb="68" eb="70">
      <t>イガイ</t>
    </rPh>
    <rPh sb="71" eb="73">
      <t>ネンド</t>
    </rPh>
    <rPh sb="78" eb="81">
      <t>シュウエキテキ</t>
    </rPh>
    <rPh sb="81" eb="83">
      <t>シュウシ</t>
    </rPh>
    <rPh sb="83" eb="85">
      <t>ヒリツ</t>
    </rPh>
    <rPh sb="86" eb="88">
      <t>エイギョウ</t>
    </rPh>
    <rPh sb="88" eb="90">
      <t>シュウシ</t>
    </rPh>
    <rPh sb="90" eb="92">
      <t>ヒリツ</t>
    </rPh>
    <rPh sb="103" eb="104">
      <t>オオム</t>
    </rPh>
    <rPh sb="105" eb="107">
      <t>リョウコウ</t>
    </rPh>
    <rPh sb="111" eb="112">
      <t>トク</t>
    </rPh>
    <rPh sb="113" eb="115">
      <t>ニタ</t>
    </rPh>
    <rPh sb="115" eb="117">
      <t>ハツデン</t>
    </rPh>
    <rPh sb="117" eb="118">
      <t>ショ</t>
    </rPh>
    <rPh sb="118" eb="121">
      <t>ダイキボ</t>
    </rPh>
    <rPh sb="121" eb="123">
      <t>カイシュウ</t>
    </rPh>
    <rPh sb="124" eb="125">
      <t>オ</t>
    </rPh>
    <rPh sb="127" eb="129">
      <t>ヘイセイ</t>
    </rPh>
    <rPh sb="195" eb="197">
      <t>ヘイセイ</t>
    </rPh>
    <rPh sb="199" eb="201">
      <t>ネンド</t>
    </rPh>
    <rPh sb="203" eb="205">
      <t>ゾウカ</t>
    </rPh>
    <rPh sb="205" eb="207">
      <t>ケイコウ</t>
    </rPh>
    <rPh sb="215" eb="217">
      <t>ヘイセイ</t>
    </rPh>
    <rPh sb="219" eb="221">
      <t>ネンド</t>
    </rPh>
    <rPh sb="223" eb="224">
      <t>オコナ</t>
    </rPh>
    <rPh sb="226" eb="228">
      <t>ニタ</t>
    </rPh>
    <rPh sb="228" eb="230">
      <t>ハツデン</t>
    </rPh>
    <rPh sb="230" eb="231">
      <t>ショ</t>
    </rPh>
    <rPh sb="232" eb="234">
      <t>カイチク</t>
    </rPh>
    <rPh sb="239" eb="241">
      <t>ミザワ</t>
    </rPh>
    <rPh sb="241" eb="243">
      <t>ハツデン</t>
    </rPh>
    <rPh sb="243" eb="244">
      <t>ショ</t>
    </rPh>
    <rPh sb="245" eb="247">
      <t>アイ</t>
    </rPh>
    <rPh sb="247" eb="249">
      <t>ハツデン</t>
    </rPh>
    <rPh sb="249" eb="250">
      <t>ショ</t>
    </rPh>
    <rPh sb="251" eb="253">
      <t>カイチク</t>
    </rPh>
    <rPh sb="254" eb="255">
      <t>ヨウ</t>
    </rPh>
    <rPh sb="257" eb="259">
      <t>カリイレ</t>
    </rPh>
    <rPh sb="259" eb="260">
      <t>キン</t>
    </rPh>
    <rPh sb="261" eb="263">
      <t>ショウカン</t>
    </rPh>
    <rPh sb="264" eb="265">
      <t>ハジ</t>
    </rPh>
    <rPh sb="274" eb="276">
      <t>コンゴ</t>
    </rPh>
    <rPh sb="277" eb="280">
      <t>カクシセツ</t>
    </rPh>
    <rPh sb="281" eb="283">
      <t>ショウカン</t>
    </rPh>
    <rPh sb="283" eb="285">
      <t>ケイカク</t>
    </rPh>
    <rPh sb="287" eb="289">
      <t>レイワ</t>
    </rPh>
    <rPh sb="289" eb="291">
      <t>ガンネン</t>
    </rPh>
    <rPh sb="291" eb="292">
      <t>ド</t>
    </rPh>
    <rPh sb="297" eb="299">
      <t>ゲンショウ</t>
    </rPh>
    <rPh sb="301" eb="303">
      <t>ミコ</t>
    </rPh>
    <phoneticPr fontId="5"/>
  </si>
  <si>
    <t>設備利用率については、仁多発電所の使用水量と河川流量の関係から、ほぼ常時稼働の発電所のため高い設備利用率となっているが、平成26年の夏から平成27年の夏まで大規模改修により運転を停止したため、平成26年度及び平成27年度においては平年より低い利用率となった。仁多発電所については、平成28年度以降通年稼働となったため、今後は高い設備利用率で推移すると見込まれる。また、三沢発電所の改築及び阿井発電所の新築により両施設が稼働することで、水力発電施設全体（3施設合計）の設備利用率は低下した（三沢発電所においては、改築により使用水量と河川流量の関係から設備利用率は約7割程度の予定）が、いずれも計画値での運転であるため経営リスクに繋がる案件ではなく、大規模な渇水が発生しなければ計画値での安定した運転が見込まれる。また、改築を終えた仁多発電所において電力会社の運用変更に伴う計量機等交換が発生し、修繕費としての支出があった。
保有する全ての発電所がFIT認定を受けており、全ての発電所の改築後（平成29年度以降）においては、FIT収入割合が100％となる。このため、FIT適用期間においては安定した収入が見込めるものの、FIT適用終了後（R17～）収入が大きく変動するリスクを抱えている。
企業債の借入れにより大規模改築を行ったため、企業債残高対料金収入比率は平均値より大きく高い傾向にある。しかし、平成29年度の借入れをもって資金の借入れが完了し返済を開始していること、いずれもFIT制度による固定価格買取期間において企業債を完済する収支計画を立てていることから、渇水による発電量の大幅な減少が発生しなければ経年とともに数値は低下すると見込まれる。</t>
    <rPh sb="0" eb="2">
      <t>セツビ</t>
    </rPh>
    <rPh sb="2" eb="5">
      <t>リヨウリツ</t>
    </rPh>
    <rPh sb="11" eb="13">
      <t>ニタ</t>
    </rPh>
    <rPh sb="13" eb="15">
      <t>ハツデン</t>
    </rPh>
    <rPh sb="15" eb="16">
      <t>ショ</t>
    </rPh>
    <rPh sb="17" eb="19">
      <t>シヨウ</t>
    </rPh>
    <rPh sb="19" eb="21">
      <t>スイリョウ</t>
    </rPh>
    <rPh sb="22" eb="24">
      <t>カセン</t>
    </rPh>
    <rPh sb="24" eb="26">
      <t>リュウリョウ</t>
    </rPh>
    <rPh sb="27" eb="29">
      <t>カンケイ</t>
    </rPh>
    <rPh sb="34" eb="36">
      <t>ジョウジ</t>
    </rPh>
    <rPh sb="36" eb="38">
      <t>カドウ</t>
    </rPh>
    <rPh sb="39" eb="41">
      <t>ハツデン</t>
    </rPh>
    <rPh sb="41" eb="42">
      <t>ショ</t>
    </rPh>
    <rPh sb="45" eb="46">
      <t>タカ</t>
    </rPh>
    <rPh sb="47" eb="49">
      <t>セツビ</t>
    </rPh>
    <rPh sb="49" eb="52">
      <t>リヨウリツ</t>
    </rPh>
    <rPh sb="60" eb="62">
      <t>ヘイセイ</t>
    </rPh>
    <rPh sb="64" eb="65">
      <t>ネン</t>
    </rPh>
    <rPh sb="66" eb="67">
      <t>ナツ</t>
    </rPh>
    <rPh sb="69" eb="71">
      <t>ヘイセイ</t>
    </rPh>
    <rPh sb="73" eb="74">
      <t>ネン</t>
    </rPh>
    <rPh sb="75" eb="76">
      <t>ナツ</t>
    </rPh>
    <rPh sb="78" eb="81">
      <t>ダイキボ</t>
    </rPh>
    <rPh sb="81" eb="83">
      <t>カイシュウ</t>
    </rPh>
    <rPh sb="86" eb="88">
      <t>ウンテン</t>
    </rPh>
    <rPh sb="89" eb="91">
      <t>テイシ</t>
    </rPh>
    <rPh sb="96" eb="98">
      <t>ヘイセイ</t>
    </rPh>
    <rPh sb="100" eb="102">
      <t>ネンド</t>
    </rPh>
    <rPh sb="102" eb="103">
      <t>オヨ</t>
    </rPh>
    <rPh sb="104" eb="106">
      <t>ヘイセイ</t>
    </rPh>
    <rPh sb="108" eb="110">
      <t>ネンド</t>
    </rPh>
    <rPh sb="115" eb="117">
      <t>ヘイネン</t>
    </rPh>
    <rPh sb="119" eb="120">
      <t>ヒク</t>
    </rPh>
    <rPh sb="121" eb="124">
      <t>リヨウリツ</t>
    </rPh>
    <rPh sb="129" eb="131">
      <t>ニタ</t>
    </rPh>
    <rPh sb="131" eb="133">
      <t>ハツデン</t>
    </rPh>
    <rPh sb="133" eb="134">
      <t>ショ</t>
    </rPh>
    <rPh sb="140" eb="142">
      <t>ヘイセイ</t>
    </rPh>
    <rPh sb="144" eb="146">
      <t>ネンド</t>
    </rPh>
    <rPh sb="146" eb="148">
      <t>イコウ</t>
    </rPh>
    <rPh sb="148" eb="150">
      <t>ツウネン</t>
    </rPh>
    <rPh sb="150" eb="152">
      <t>カドウ</t>
    </rPh>
    <rPh sb="159" eb="161">
      <t>コンゴ</t>
    </rPh>
    <rPh sb="162" eb="163">
      <t>タカ</t>
    </rPh>
    <rPh sb="164" eb="166">
      <t>セツビ</t>
    </rPh>
    <rPh sb="166" eb="169">
      <t>リヨウリツ</t>
    </rPh>
    <rPh sb="170" eb="172">
      <t>スイイ</t>
    </rPh>
    <rPh sb="175" eb="177">
      <t>ミコ</t>
    </rPh>
    <rPh sb="184" eb="186">
      <t>ミザワ</t>
    </rPh>
    <rPh sb="186" eb="188">
      <t>ハツデン</t>
    </rPh>
    <rPh sb="188" eb="189">
      <t>ショ</t>
    </rPh>
    <rPh sb="190" eb="192">
      <t>カイチク</t>
    </rPh>
    <rPh sb="192" eb="193">
      <t>オヨ</t>
    </rPh>
    <rPh sb="194" eb="196">
      <t>アイ</t>
    </rPh>
    <rPh sb="196" eb="198">
      <t>ハツデン</t>
    </rPh>
    <rPh sb="198" eb="199">
      <t>ショ</t>
    </rPh>
    <rPh sb="200" eb="202">
      <t>シンチク</t>
    </rPh>
    <rPh sb="205" eb="206">
      <t>リョウ</t>
    </rPh>
    <rPh sb="206" eb="208">
      <t>シセツ</t>
    </rPh>
    <rPh sb="209" eb="211">
      <t>カドウ</t>
    </rPh>
    <rPh sb="217" eb="219">
      <t>スイリョク</t>
    </rPh>
    <rPh sb="219" eb="221">
      <t>ハツデン</t>
    </rPh>
    <rPh sb="221" eb="223">
      <t>シセツ</t>
    </rPh>
    <rPh sb="223" eb="225">
      <t>ゼンタイ</t>
    </rPh>
    <rPh sb="227" eb="229">
      <t>シセツ</t>
    </rPh>
    <rPh sb="229" eb="231">
      <t>ゴウケイ</t>
    </rPh>
    <rPh sb="233" eb="235">
      <t>セツビ</t>
    </rPh>
    <rPh sb="235" eb="238">
      <t>リヨウリツ</t>
    </rPh>
    <rPh sb="239" eb="241">
      <t>テイカ</t>
    </rPh>
    <rPh sb="244" eb="246">
      <t>ミザワ</t>
    </rPh>
    <rPh sb="246" eb="248">
      <t>ハツデン</t>
    </rPh>
    <rPh sb="248" eb="249">
      <t>ショ</t>
    </rPh>
    <rPh sb="255" eb="257">
      <t>カイチク</t>
    </rPh>
    <rPh sb="260" eb="262">
      <t>シヨウ</t>
    </rPh>
    <rPh sb="262" eb="264">
      <t>スイリョウ</t>
    </rPh>
    <rPh sb="265" eb="267">
      <t>カセン</t>
    </rPh>
    <rPh sb="267" eb="269">
      <t>リュウリョウ</t>
    </rPh>
    <rPh sb="270" eb="272">
      <t>カンケイ</t>
    </rPh>
    <rPh sb="274" eb="276">
      <t>セツビ</t>
    </rPh>
    <rPh sb="276" eb="279">
      <t>リヨウリツ</t>
    </rPh>
    <rPh sb="280" eb="281">
      <t>ヤク</t>
    </rPh>
    <rPh sb="282" eb="283">
      <t>ワリ</t>
    </rPh>
    <rPh sb="283" eb="285">
      <t>テイド</t>
    </rPh>
    <rPh sb="286" eb="288">
      <t>ヨテイ</t>
    </rPh>
    <rPh sb="295" eb="297">
      <t>ケイカク</t>
    </rPh>
    <rPh sb="297" eb="298">
      <t>チ</t>
    </rPh>
    <rPh sb="300" eb="302">
      <t>ウンテン</t>
    </rPh>
    <rPh sb="307" eb="309">
      <t>ケイエイ</t>
    </rPh>
    <rPh sb="313" eb="314">
      <t>ツナ</t>
    </rPh>
    <rPh sb="316" eb="318">
      <t>アンケン</t>
    </rPh>
    <rPh sb="323" eb="326">
      <t>ダイキボ</t>
    </rPh>
    <rPh sb="327" eb="329">
      <t>カッスイ</t>
    </rPh>
    <rPh sb="330" eb="332">
      <t>ハッセイ</t>
    </rPh>
    <rPh sb="337" eb="339">
      <t>ケイカク</t>
    </rPh>
    <rPh sb="339" eb="340">
      <t>チ</t>
    </rPh>
    <rPh sb="342" eb="344">
      <t>アンテイ</t>
    </rPh>
    <rPh sb="346" eb="348">
      <t>ウンテン</t>
    </rPh>
    <rPh sb="349" eb="351">
      <t>ミコ</t>
    </rPh>
    <rPh sb="358" eb="360">
      <t>カイチク</t>
    </rPh>
    <rPh sb="361" eb="362">
      <t>オ</t>
    </rPh>
    <rPh sb="364" eb="366">
      <t>ニタ</t>
    </rPh>
    <rPh sb="366" eb="368">
      <t>ハツデン</t>
    </rPh>
    <rPh sb="368" eb="369">
      <t>ショ</t>
    </rPh>
    <rPh sb="373" eb="375">
      <t>デンリョク</t>
    </rPh>
    <rPh sb="375" eb="377">
      <t>カイシャ</t>
    </rPh>
    <rPh sb="378" eb="380">
      <t>ウンヨウ</t>
    </rPh>
    <rPh sb="380" eb="382">
      <t>ヘンコウ</t>
    </rPh>
    <rPh sb="383" eb="384">
      <t>トモナ</t>
    </rPh>
    <rPh sb="385" eb="388">
      <t>ケイリョウキ</t>
    </rPh>
    <rPh sb="388" eb="389">
      <t>トウ</t>
    </rPh>
    <rPh sb="389" eb="391">
      <t>コウカン</t>
    </rPh>
    <rPh sb="392" eb="394">
      <t>ハッセイ</t>
    </rPh>
    <rPh sb="396" eb="398">
      <t>シュウゼン</t>
    </rPh>
    <rPh sb="398" eb="399">
      <t>ヒ</t>
    </rPh>
    <rPh sb="403" eb="405">
      <t>シシュツ</t>
    </rPh>
    <rPh sb="411" eb="413">
      <t>ホユウ</t>
    </rPh>
    <rPh sb="415" eb="416">
      <t>スベ</t>
    </rPh>
    <rPh sb="418" eb="420">
      <t>ハツデン</t>
    </rPh>
    <rPh sb="420" eb="421">
      <t>ショ</t>
    </rPh>
    <rPh sb="425" eb="427">
      <t>ニンテイ</t>
    </rPh>
    <rPh sb="428" eb="429">
      <t>ウ</t>
    </rPh>
    <rPh sb="434" eb="435">
      <t>スベ</t>
    </rPh>
    <rPh sb="437" eb="439">
      <t>ハツデン</t>
    </rPh>
    <rPh sb="439" eb="440">
      <t>ショ</t>
    </rPh>
    <rPh sb="441" eb="443">
      <t>カイチク</t>
    </rPh>
    <rPh sb="443" eb="444">
      <t>ゴ</t>
    </rPh>
    <rPh sb="445" eb="447">
      <t>ヘイセイ</t>
    </rPh>
    <rPh sb="449" eb="451">
      <t>ネンド</t>
    </rPh>
    <rPh sb="451" eb="453">
      <t>イコウ</t>
    </rPh>
    <rPh sb="463" eb="465">
      <t>シュウニュウ</t>
    </rPh>
    <rPh sb="465" eb="467">
      <t>ワリアイ</t>
    </rPh>
    <rPh sb="484" eb="486">
      <t>テキヨウ</t>
    </rPh>
    <rPh sb="486" eb="488">
      <t>キカン</t>
    </rPh>
    <rPh sb="493" eb="495">
      <t>アンテイ</t>
    </rPh>
    <rPh sb="497" eb="499">
      <t>シュウニュウ</t>
    </rPh>
    <rPh sb="500" eb="502">
      <t>ミコ</t>
    </rPh>
    <rPh sb="511" eb="513">
      <t>テキヨウ</t>
    </rPh>
    <rPh sb="513" eb="516">
      <t>シュウリョウゴ</t>
    </rPh>
    <rPh sb="522" eb="524">
      <t>シュウニュウ</t>
    </rPh>
    <rPh sb="525" eb="526">
      <t>オオ</t>
    </rPh>
    <rPh sb="528" eb="530">
      <t>ヘンドウ</t>
    </rPh>
    <rPh sb="536" eb="537">
      <t>カカ</t>
    </rPh>
    <rPh sb="543" eb="545">
      <t>キギョウ</t>
    </rPh>
    <rPh sb="545" eb="546">
      <t>サイ</t>
    </rPh>
    <rPh sb="547" eb="549">
      <t>カリイレ</t>
    </rPh>
    <rPh sb="553" eb="556">
      <t>ダイキボ</t>
    </rPh>
    <rPh sb="556" eb="558">
      <t>カイチク</t>
    </rPh>
    <rPh sb="559" eb="560">
      <t>オコナ</t>
    </rPh>
    <rPh sb="565" eb="567">
      <t>キギョウ</t>
    </rPh>
    <rPh sb="567" eb="568">
      <t>サイ</t>
    </rPh>
    <rPh sb="568" eb="570">
      <t>ザンダカ</t>
    </rPh>
    <rPh sb="570" eb="571">
      <t>タイ</t>
    </rPh>
    <rPh sb="571" eb="573">
      <t>リョウキン</t>
    </rPh>
    <rPh sb="573" eb="575">
      <t>シュウニュウ</t>
    </rPh>
    <rPh sb="575" eb="577">
      <t>ヒリツ</t>
    </rPh>
    <rPh sb="578" eb="581">
      <t>ヘイキンチ</t>
    </rPh>
    <rPh sb="583" eb="584">
      <t>オオ</t>
    </rPh>
    <rPh sb="586" eb="587">
      <t>タカ</t>
    </rPh>
    <rPh sb="588" eb="590">
      <t>ケイコウ</t>
    </rPh>
    <rPh sb="598" eb="600">
      <t>ヘイセイ</t>
    </rPh>
    <rPh sb="602" eb="604">
      <t>ネンド</t>
    </rPh>
    <rPh sb="605" eb="607">
      <t>カリイレ</t>
    </rPh>
    <rPh sb="612" eb="614">
      <t>シキン</t>
    </rPh>
    <rPh sb="615" eb="617">
      <t>カリイレ</t>
    </rPh>
    <rPh sb="619" eb="621">
      <t>カンリョウ</t>
    </rPh>
    <rPh sb="622" eb="624">
      <t>ヘンサイ</t>
    </rPh>
    <rPh sb="625" eb="627">
      <t>カイシ</t>
    </rPh>
    <rPh sb="641" eb="643">
      <t>セイド</t>
    </rPh>
    <rPh sb="646" eb="648">
      <t>コテイ</t>
    </rPh>
    <rPh sb="648" eb="650">
      <t>カカク</t>
    </rPh>
    <rPh sb="650" eb="652">
      <t>カイトリ</t>
    </rPh>
    <rPh sb="652" eb="654">
      <t>キカン</t>
    </rPh>
    <rPh sb="658" eb="660">
      <t>キギョウ</t>
    </rPh>
    <rPh sb="660" eb="661">
      <t>サイ</t>
    </rPh>
    <rPh sb="662" eb="664">
      <t>カンサイ</t>
    </rPh>
    <rPh sb="666" eb="668">
      <t>シュウシ</t>
    </rPh>
    <rPh sb="668" eb="670">
      <t>ケイカク</t>
    </rPh>
    <rPh sb="671" eb="672">
      <t>タ</t>
    </rPh>
    <rPh sb="681" eb="683">
      <t>カッスイ</t>
    </rPh>
    <rPh sb="686" eb="688">
      <t>ハツデン</t>
    </rPh>
    <rPh sb="688" eb="689">
      <t>リョウ</t>
    </rPh>
    <rPh sb="690" eb="692">
      <t>オオハバ</t>
    </rPh>
    <rPh sb="693" eb="695">
      <t>ゲンショウ</t>
    </rPh>
    <rPh sb="696" eb="698">
      <t>ハッセイ</t>
    </rPh>
    <rPh sb="703" eb="705">
      <t>ケイネン</t>
    </rPh>
    <rPh sb="709" eb="711">
      <t>スウチ</t>
    </rPh>
    <rPh sb="712" eb="714">
      <t>テイカ</t>
    </rPh>
    <rPh sb="717" eb="719">
      <t>ミコ</t>
    </rPh>
    <phoneticPr fontId="5"/>
  </si>
  <si>
    <t>水力発電事業については改築に多額の企業債借入を行っているが、いずれの発電所もFIT認定を受けているため、FIT期間中の借入金完済及び修繕積立を行いながら、安定した経営が見込める状況にある。また、発電所の使用水量と河川流量の関係から、総じて高い設備利用率を維持できる見込みであり、大規模な渇水が複数年度において発生しなければ、収支計画に沿った安定した経営が維持できると思われる。FIT期間終了後においては、FIT前の売電単価で売電できれば営業費用は賄える試算をしており、主要機器の修繕については、FIT期間中の修繕積立において対応することで、引き続き安定経営を行うことを見込んでいるが、今後の経営については、R2年度を目途に策定予定の経営戦略の中で再度整理を行う予定としている。</t>
    <rPh sb="0" eb="2">
      <t>スイリョク</t>
    </rPh>
    <rPh sb="2" eb="4">
      <t>ハツデン</t>
    </rPh>
    <rPh sb="4" eb="6">
      <t>ジギョウ</t>
    </rPh>
    <rPh sb="11" eb="13">
      <t>カイチク</t>
    </rPh>
    <rPh sb="14" eb="16">
      <t>タガク</t>
    </rPh>
    <rPh sb="17" eb="19">
      <t>キギョウ</t>
    </rPh>
    <rPh sb="19" eb="20">
      <t>サイ</t>
    </rPh>
    <rPh sb="20" eb="22">
      <t>カリイレ</t>
    </rPh>
    <rPh sb="23" eb="24">
      <t>オコナ</t>
    </rPh>
    <rPh sb="34" eb="36">
      <t>ハツデン</t>
    </rPh>
    <rPh sb="36" eb="37">
      <t>ショ</t>
    </rPh>
    <rPh sb="41" eb="43">
      <t>ニンテイ</t>
    </rPh>
    <rPh sb="44" eb="45">
      <t>ウ</t>
    </rPh>
    <rPh sb="55" eb="58">
      <t>キカンチュウ</t>
    </rPh>
    <rPh sb="59" eb="61">
      <t>カリイレ</t>
    </rPh>
    <rPh sb="61" eb="62">
      <t>キン</t>
    </rPh>
    <rPh sb="62" eb="64">
      <t>カンサイ</t>
    </rPh>
    <rPh sb="64" eb="65">
      <t>オヨ</t>
    </rPh>
    <rPh sb="66" eb="68">
      <t>シュウゼン</t>
    </rPh>
    <rPh sb="68" eb="70">
      <t>ツミタテ</t>
    </rPh>
    <rPh sb="71" eb="72">
      <t>オコナ</t>
    </rPh>
    <rPh sb="77" eb="79">
      <t>アンテイ</t>
    </rPh>
    <rPh sb="81" eb="83">
      <t>ケイエイ</t>
    </rPh>
    <rPh sb="84" eb="86">
      <t>ミコ</t>
    </rPh>
    <rPh sb="88" eb="90">
      <t>ジョウキョウ</t>
    </rPh>
    <rPh sb="97" eb="99">
      <t>ハツデン</t>
    </rPh>
    <rPh sb="99" eb="100">
      <t>ショ</t>
    </rPh>
    <rPh sb="101" eb="103">
      <t>シヨウ</t>
    </rPh>
    <rPh sb="103" eb="105">
      <t>スイリョウ</t>
    </rPh>
    <rPh sb="106" eb="108">
      <t>カセン</t>
    </rPh>
    <rPh sb="108" eb="110">
      <t>リュウリョウ</t>
    </rPh>
    <rPh sb="111" eb="113">
      <t>カンケイ</t>
    </rPh>
    <rPh sb="116" eb="117">
      <t>ソウ</t>
    </rPh>
    <rPh sb="119" eb="120">
      <t>タカ</t>
    </rPh>
    <rPh sb="121" eb="123">
      <t>セツビ</t>
    </rPh>
    <rPh sb="123" eb="126">
      <t>リヨウリツ</t>
    </rPh>
    <rPh sb="127" eb="129">
      <t>イジ</t>
    </rPh>
    <rPh sb="132" eb="134">
      <t>ミコ</t>
    </rPh>
    <rPh sb="139" eb="142">
      <t>ダイキボ</t>
    </rPh>
    <rPh sb="143" eb="145">
      <t>カッスイ</t>
    </rPh>
    <rPh sb="146" eb="148">
      <t>フクスウ</t>
    </rPh>
    <rPh sb="148" eb="150">
      <t>ネンド</t>
    </rPh>
    <rPh sb="154" eb="156">
      <t>ハッセイ</t>
    </rPh>
    <rPh sb="162" eb="164">
      <t>シュウシ</t>
    </rPh>
    <rPh sb="164" eb="166">
      <t>ケイカク</t>
    </rPh>
    <rPh sb="167" eb="168">
      <t>ソ</t>
    </rPh>
    <rPh sb="170" eb="172">
      <t>アンテイ</t>
    </rPh>
    <rPh sb="174" eb="176">
      <t>ケイエイ</t>
    </rPh>
    <rPh sb="177" eb="179">
      <t>イジ</t>
    </rPh>
    <rPh sb="183" eb="184">
      <t>オモ</t>
    </rPh>
    <rPh sb="191" eb="193">
      <t>キカン</t>
    </rPh>
    <rPh sb="193" eb="196">
      <t>シュウリョウゴ</t>
    </rPh>
    <rPh sb="205" eb="206">
      <t>マエ</t>
    </rPh>
    <rPh sb="207" eb="209">
      <t>バイデン</t>
    </rPh>
    <rPh sb="209" eb="211">
      <t>タンカ</t>
    </rPh>
    <rPh sb="212" eb="214">
      <t>バイデン</t>
    </rPh>
    <rPh sb="218" eb="220">
      <t>エイギョウ</t>
    </rPh>
    <rPh sb="220" eb="222">
      <t>ヒヨウ</t>
    </rPh>
    <rPh sb="223" eb="224">
      <t>マカナ</t>
    </rPh>
    <rPh sb="226" eb="228">
      <t>シサン</t>
    </rPh>
    <rPh sb="234" eb="236">
      <t>シュヨウ</t>
    </rPh>
    <rPh sb="236" eb="238">
      <t>キキ</t>
    </rPh>
    <rPh sb="239" eb="241">
      <t>シュウゼン</t>
    </rPh>
    <rPh sb="250" eb="252">
      <t>キカン</t>
    </rPh>
    <rPh sb="252" eb="253">
      <t>チュウ</t>
    </rPh>
    <rPh sb="254" eb="256">
      <t>シュウゼン</t>
    </rPh>
    <rPh sb="256" eb="258">
      <t>ツミタテ</t>
    </rPh>
    <rPh sb="262" eb="264">
      <t>タイオウ</t>
    </rPh>
    <rPh sb="270" eb="271">
      <t>ヒ</t>
    </rPh>
    <rPh sb="272" eb="273">
      <t>ツヅ</t>
    </rPh>
    <rPh sb="274" eb="276">
      <t>アンテイ</t>
    </rPh>
    <rPh sb="276" eb="278">
      <t>ケイエイ</t>
    </rPh>
    <rPh sb="279" eb="280">
      <t>オコナ</t>
    </rPh>
    <rPh sb="284" eb="286">
      <t>ミコ</t>
    </rPh>
    <rPh sb="292" eb="294">
      <t>コンゴ</t>
    </rPh>
    <rPh sb="295" eb="297">
      <t>ケイエイ</t>
    </rPh>
    <rPh sb="305" eb="307">
      <t>ネンド</t>
    </rPh>
    <rPh sb="308" eb="310">
      <t>メド</t>
    </rPh>
    <rPh sb="311" eb="313">
      <t>サクテイ</t>
    </rPh>
    <rPh sb="313" eb="315">
      <t>ヨテイ</t>
    </rPh>
    <rPh sb="316" eb="318">
      <t>ケイエイ</t>
    </rPh>
    <rPh sb="318" eb="320">
      <t>センリャク</t>
    </rPh>
    <rPh sb="321" eb="322">
      <t>ナカ</t>
    </rPh>
    <rPh sb="323" eb="325">
      <t>サイド</t>
    </rPh>
    <rPh sb="325" eb="327">
      <t>セイリ</t>
    </rPh>
    <rPh sb="328" eb="329">
      <t>オコナ</t>
    </rPh>
    <rPh sb="330" eb="33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</si>
</sst>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110.4</c:v>
                </c:pt>
                <c:pt idx="1">
                  <c:v>139.9</c:v>
                </c:pt>
                <c:pt idx="2">
                  <c:v>180.4</c:v>
                </c:pt>
                <c:pt idx="3">
                  <c:v>150.1</c:v>
                </c:pt>
                <c:pt idx="4">
                  <c:v>163.1</c:v>
                </c:pt>
              </c:numCache>
            </c:numRef>
          </c:val>
          <c:extLst xmlns:c16r2="http://schemas.microsoft.com/office/drawing/2015/06/chart">
            <c:ext xmlns:c16="http://schemas.microsoft.com/office/drawing/2014/chart" uri="{C3380CC4-5D6E-409C-BE32-E72D297353CC}">
              <c16:uniqueId val="{00000000-A3EB-4BCB-9DFC-5F2CC7261E14}"/>
            </c:ext>
          </c:extLst>
        </c:ser>
        <c:dLbls>
          <c:showLegendKey val="0"/>
          <c:showVal val="0"/>
          <c:showCatName val="0"/>
          <c:showSerName val="0"/>
          <c:showPercent val="0"/>
          <c:showBubbleSize val="0"/>
        </c:dLbls>
        <c:gapWidth val="180"/>
        <c:overlap val="-90"/>
        <c:axId val="136960256"/>
        <c:axId val="13710246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A3EB-4BCB-9DFC-5F2CC7261E1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3EB-4BCB-9DFC-5F2CC7261E14}"/>
            </c:ext>
          </c:extLst>
        </c:ser>
        <c:dLbls>
          <c:showLegendKey val="0"/>
          <c:showVal val="0"/>
          <c:showCatName val="0"/>
          <c:showSerName val="0"/>
          <c:showPercent val="0"/>
          <c:showBubbleSize val="0"/>
        </c:dLbls>
        <c:marker val="1"/>
        <c:smooth val="0"/>
        <c:axId val="136960256"/>
        <c:axId val="137102464"/>
      </c:lineChart>
      <c:catAx>
        <c:axId val="136960256"/>
        <c:scaling>
          <c:orientation val="minMax"/>
        </c:scaling>
        <c:delete val="0"/>
        <c:axPos val="b"/>
        <c:numFmt formatCode="ge" sourceLinked="1"/>
        <c:majorTickMark val="none"/>
        <c:minorTickMark val="none"/>
        <c:tickLblPos val="none"/>
        <c:crossAx val="137102464"/>
        <c:crosses val="autoZero"/>
        <c:auto val="0"/>
        <c:lblAlgn val="ctr"/>
        <c:lblOffset val="100"/>
        <c:noMultiLvlLbl val="1"/>
      </c:catAx>
      <c:valAx>
        <c:axId val="137102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960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43.1</c:v>
                </c:pt>
                <c:pt idx="1">
                  <c:v>86.2</c:v>
                </c:pt>
                <c:pt idx="2">
                  <c:v>94.5</c:v>
                </c:pt>
                <c:pt idx="3">
                  <c:v>100</c:v>
                </c:pt>
                <c:pt idx="4">
                  <c:v>100</c:v>
                </c:pt>
              </c:numCache>
            </c:numRef>
          </c:val>
          <c:extLst xmlns:c16r2="http://schemas.microsoft.com/office/drawing/2015/06/chart">
            <c:ext xmlns:c16="http://schemas.microsoft.com/office/drawing/2014/chart" uri="{C3380CC4-5D6E-409C-BE32-E72D297353CC}">
              <c16:uniqueId val="{00000000-CAD8-440B-B459-7D17024EDF72}"/>
            </c:ext>
          </c:extLst>
        </c:ser>
        <c:dLbls>
          <c:showLegendKey val="0"/>
          <c:showVal val="0"/>
          <c:showCatName val="0"/>
          <c:showSerName val="0"/>
          <c:showPercent val="0"/>
          <c:showBubbleSize val="0"/>
        </c:dLbls>
        <c:gapWidth val="180"/>
        <c:overlap val="-90"/>
        <c:axId val="191529344"/>
        <c:axId val="19153126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CAD8-440B-B459-7D17024EDF72}"/>
            </c:ext>
          </c:extLst>
        </c:ser>
        <c:dLbls>
          <c:showLegendKey val="0"/>
          <c:showVal val="0"/>
          <c:showCatName val="0"/>
          <c:showSerName val="0"/>
          <c:showPercent val="0"/>
          <c:showBubbleSize val="0"/>
        </c:dLbls>
        <c:marker val="1"/>
        <c:smooth val="0"/>
        <c:axId val="191529344"/>
        <c:axId val="191531264"/>
      </c:lineChart>
      <c:catAx>
        <c:axId val="191529344"/>
        <c:scaling>
          <c:orientation val="minMax"/>
        </c:scaling>
        <c:delete val="0"/>
        <c:axPos val="b"/>
        <c:numFmt formatCode="ge" sourceLinked="1"/>
        <c:majorTickMark val="none"/>
        <c:minorTickMark val="none"/>
        <c:tickLblPos val="none"/>
        <c:crossAx val="191531264"/>
        <c:crosses val="autoZero"/>
        <c:auto val="0"/>
        <c:lblAlgn val="ctr"/>
        <c:lblOffset val="100"/>
        <c:noMultiLvlLbl val="1"/>
      </c:catAx>
      <c:valAx>
        <c:axId val="19153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529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49.5</c:v>
                </c:pt>
                <c:pt idx="1">
                  <c:v>72.7</c:v>
                </c:pt>
                <c:pt idx="2">
                  <c:v>79.5</c:v>
                </c:pt>
                <c:pt idx="3">
                  <c:v>59.9</c:v>
                </c:pt>
                <c:pt idx="4">
                  <c:v>71.7</c:v>
                </c:pt>
              </c:numCache>
            </c:numRef>
          </c:val>
          <c:extLst xmlns:c16r2="http://schemas.microsoft.com/office/drawing/2015/06/chart">
            <c:ext xmlns:c16="http://schemas.microsoft.com/office/drawing/2014/chart" uri="{C3380CC4-5D6E-409C-BE32-E72D297353CC}">
              <c16:uniqueId val="{00000000-4677-4A61-A858-E2D849046670}"/>
            </c:ext>
          </c:extLst>
        </c:ser>
        <c:dLbls>
          <c:showLegendKey val="0"/>
          <c:showVal val="0"/>
          <c:showCatName val="0"/>
          <c:showSerName val="0"/>
          <c:showPercent val="0"/>
          <c:showBubbleSize val="0"/>
        </c:dLbls>
        <c:gapWidth val="180"/>
        <c:overlap val="-90"/>
        <c:axId val="192329984"/>
        <c:axId val="19237017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56.1</c:v>
                </c:pt>
                <c:pt idx="1">
                  <c:v>61.8</c:v>
                </c:pt>
                <c:pt idx="2">
                  <c:v>61.6</c:v>
                </c:pt>
                <c:pt idx="3">
                  <c:v>57.7</c:v>
                </c:pt>
                <c:pt idx="4">
                  <c:v>57.6</c:v>
                </c:pt>
              </c:numCache>
            </c:numRef>
          </c:val>
          <c:smooth val="0"/>
          <c:extLst xmlns:c16r2="http://schemas.microsoft.com/office/drawing/2015/06/chart">
            <c:ext xmlns:c16="http://schemas.microsoft.com/office/drawing/2014/chart" uri="{C3380CC4-5D6E-409C-BE32-E72D297353CC}">
              <c16:uniqueId val="{00000001-4677-4A61-A858-E2D849046670}"/>
            </c:ext>
          </c:extLst>
        </c:ser>
        <c:dLbls>
          <c:showLegendKey val="0"/>
          <c:showVal val="0"/>
          <c:showCatName val="0"/>
          <c:showSerName val="0"/>
          <c:showPercent val="0"/>
          <c:showBubbleSize val="0"/>
        </c:dLbls>
        <c:marker val="1"/>
        <c:smooth val="0"/>
        <c:axId val="192329984"/>
        <c:axId val="192370176"/>
      </c:lineChart>
      <c:catAx>
        <c:axId val="192329984"/>
        <c:scaling>
          <c:orientation val="minMax"/>
        </c:scaling>
        <c:delete val="0"/>
        <c:axPos val="b"/>
        <c:numFmt formatCode="ge" sourceLinked="1"/>
        <c:majorTickMark val="none"/>
        <c:minorTickMark val="none"/>
        <c:tickLblPos val="none"/>
        <c:crossAx val="192370176"/>
        <c:crosses val="autoZero"/>
        <c:auto val="0"/>
        <c:lblAlgn val="ctr"/>
        <c:lblOffset val="100"/>
        <c:noMultiLvlLbl val="1"/>
      </c:catAx>
      <c:valAx>
        <c:axId val="19237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329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0</c:v>
                </c:pt>
                <c:pt idx="1">
                  <c:v>0</c:v>
                </c:pt>
                <c:pt idx="2">
                  <c:v>3.6</c:v>
                </c:pt>
                <c:pt idx="3">
                  <c:v>0</c:v>
                </c:pt>
                <c:pt idx="4">
                  <c:v>0</c:v>
                </c:pt>
              </c:numCache>
            </c:numRef>
          </c:val>
          <c:extLst xmlns:c16r2="http://schemas.microsoft.com/office/drawing/2015/06/chart">
            <c:ext xmlns:c16="http://schemas.microsoft.com/office/drawing/2014/chart" uri="{C3380CC4-5D6E-409C-BE32-E72D297353CC}">
              <c16:uniqueId val="{00000000-AC6D-400E-8460-F4A6426A9E13}"/>
            </c:ext>
          </c:extLst>
        </c:ser>
        <c:dLbls>
          <c:showLegendKey val="0"/>
          <c:showVal val="0"/>
          <c:showCatName val="0"/>
          <c:showSerName val="0"/>
          <c:showPercent val="0"/>
          <c:showBubbleSize val="0"/>
        </c:dLbls>
        <c:gapWidth val="180"/>
        <c:overlap val="-90"/>
        <c:axId val="192660608"/>
        <c:axId val="19266252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16.7</c:v>
                </c:pt>
                <c:pt idx="1">
                  <c:v>8.6999999999999993</c:v>
                </c:pt>
                <c:pt idx="2">
                  <c:v>6.4</c:v>
                </c:pt>
                <c:pt idx="3">
                  <c:v>5.4</c:v>
                </c:pt>
                <c:pt idx="4">
                  <c:v>8.6999999999999993</c:v>
                </c:pt>
              </c:numCache>
            </c:numRef>
          </c:val>
          <c:smooth val="0"/>
          <c:extLst xmlns:c16r2="http://schemas.microsoft.com/office/drawing/2015/06/chart">
            <c:ext xmlns:c16="http://schemas.microsoft.com/office/drawing/2014/chart" uri="{C3380CC4-5D6E-409C-BE32-E72D297353CC}">
              <c16:uniqueId val="{00000001-AC6D-400E-8460-F4A6426A9E13}"/>
            </c:ext>
          </c:extLst>
        </c:ser>
        <c:dLbls>
          <c:showLegendKey val="0"/>
          <c:showVal val="0"/>
          <c:showCatName val="0"/>
          <c:showSerName val="0"/>
          <c:showPercent val="0"/>
          <c:showBubbleSize val="0"/>
        </c:dLbls>
        <c:marker val="1"/>
        <c:smooth val="0"/>
        <c:axId val="192660608"/>
        <c:axId val="192662528"/>
      </c:lineChart>
      <c:catAx>
        <c:axId val="192660608"/>
        <c:scaling>
          <c:orientation val="minMax"/>
        </c:scaling>
        <c:delete val="0"/>
        <c:axPos val="b"/>
        <c:numFmt formatCode="ge" sourceLinked="1"/>
        <c:majorTickMark val="none"/>
        <c:minorTickMark val="none"/>
        <c:tickLblPos val="none"/>
        <c:crossAx val="192662528"/>
        <c:crosses val="autoZero"/>
        <c:auto val="0"/>
        <c:lblAlgn val="ctr"/>
        <c:lblOffset val="100"/>
        <c:noMultiLvlLbl val="1"/>
      </c:catAx>
      <c:valAx>
        <c:axId val="192662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660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1783.5</c:v>
                </c:pt>
                <c:pt idx="1">
                  <c:v>1058.5999999999999</c:v>
                </c:pt>
                <c:pt idx="2">
                  <c:v>1155.3</c:v>
                </c:pt>
                <c:pt idx="3">
                  <c:v>1532.8</c:v>
                </c:pt>
                <c:pt idx="4">
                  <c:v>867.9</c:v>
                </c:pt>
              </c:numCache>
            </c:numRef>
          </c:val>
          <c:extLst xmlns:c16r2="http://schemas.microsoft.com/office/drawing/2015/06/chart">
            <c:ext xmlns:c16="http://schemas.microsoft.com/office/drawing/2014/chart" uri="{C3380CC4-5D6E-409C-BE32-E72D297353CC}">
              <c16:uniqueId val="{00000000-AFA1-4CFC-A2D7-B8DF819DBBCC}"/>
            </c:ext>
          </c:extLst>
        </c:ser>
        <c:dLbls>
          <c:showLegendKey val="0"/>
          <c:showVal val="0"/>
          <c:showCatName val="0"/>
          <c:showSerName val="0"/>
          <c:showPercent val="0"/>
          <c:showBubbleSize val="0"/>
        </c:dLbls>
        <c:gapWidth val="180"/>
        <c:overlap val="-90"/>
        <c:axId val="194086016"/>
        <c:axId val="19408832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333.7</c:v>
                </c:pt>
                <c:pt idx="1">
                  <c:v>351.4</c:v>
                </c:pt>
                <c:pt idx="2">
                  <c:v>390.3</c:v>
                </c:pt>
                <c:pt idx="3">
                  <c:v>394.9</c:v>
                </c:pt>
                <c:pt idx="4">
                  <c:v>375</c:v>
                </c:pt>
              </c:numCache>
            </c:numRef>
          </c:val>
          <c:smooth val="0"/>
          <c:extLst xmlns:c16r2="http://schemas.microsoft.com/office/drawing/2015/06/chart">
            <c:ext xmlns:c16="http://schemas.microsoft.com/office/drawing/2014/chart" uri="{C3380CC4-5D6E-409C-BE32-E72D297353CC}">
              <c16:uniqueId val="{00000001-AFA1-4CFC-A2D7-B8DF819DBBCC}"/>
            </c:ext>
          </c:extLst>
        </c:ser>
        <c:dLbls>
          <c:showLegendKey val="0"/>
          <c:showVal val="0"/>
          <c:showCatName val="0"/>
          <c:showSerName val="0"/>
          <c:showPercent val="0"/>
          <c:showBubbleSize val="0"/>
        </c:dLbls>
        <c:marker val="1"/>
        <c:smooth val="0"/>
        <c:axId val="194086016"/>
        <c:axId val="194088320"/>
      </c:lineChart>
      <c:catAx>
        <c:axId val="194086016"/>
        <c:scaling>
          <c:orientation val="minMax"/>
        </c:scaling>
        <c:delete val="0"/>
        <c:axPos val="b"/>
        <c:numFmt formatCode="ge" sourceLinked="1"/>
        <c:majorTickMark val="none"/>
        <c:minorTickMark val="none"/>
        <c:tickLblPos val="none"/>
        <c:crossAx val="194088320"/>
        <c:crosses val="autoZero"/>
        <c:auto val="0"/>
        <c:lblAlgn val="ctr"/>
        <c:lblOffset val="100"/>
        <c:noMultiLvlLbl val="1"/>
      </c:catAx>
      <c:valAx>
        <c:axId val="19408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40860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E9-4020-835D-0BD680CC2DAE}"/>
            </c:ext>
          </c:extLst>
        </c:ser>
        <c:dLbls>
          <c:showLegendKey val="0"/>
          <c:showVal val="0"/>
          <c:showCatName val="0"/>
          <c:showSerName val="0"/>
          <c:showPercent val="0"/>
          <c:showBubbleSize val="0"/>
        </c:dLbls>
        <c:gapWidth val="180"/>
        <c:overlap val="-90"/>
        <c:axId val="221790208"/>
        <c:axId val="22180659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E9-4020-835D-0BD680CC2DAE}"/>
            </c:ext>
          </c:extLst>
        </c:ser>
        <c:dLbls>
          <c:showLegendKey val="0"/>
          <c:showVal val="0"/>
          <c:showCatName val="0"/>
          <c:showSerName val="0"/>
          <c:showPercent val="0"/>
          <c:showBubbleSize val="0"/>
        </c:dLbls>
        <c:marker val="1"/>
        <c:smooth val="0"/>
        <c:axId val="221790208"/>
        <c:axId val="221806592"/>
      </c:lineChart>
      <c:catAx>
        <c:axId val="221790208"/>
        <c:scaling>
          <c:orientation val="minMax"/>
        </c:scaling>
        <c:delete val="0"/>
        <c:axPos val="b"/>
        <c:numFmt formatCode="ge" sourceLinked="1"/>
        <c:majorTickMark val="none"/>
        <c:minorTickMark val="none"/>
        <c:tickLblPos val="none"/>
        <c:crossAx val="221806592"/>
        <c:crosses val="autoZero"/>
        <c:auto val="0"/>
        <c:lblAlgn val="ctr"/>
        <c:lblOffset val="100"/>
        <c:noMultiLvlLbl val="1"/>
      </c:catAx>
      <c:valAx>
        <c:axId val="22180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790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43.1</c:v>
                </c:pt>
                <c:pt idx="1">
                  <c:v>86.2</c:v>
                </c:pt>
                <c:pt idx="2">
                  <c:v>94.5</c:v>
                </c:pt>
                <c:pt idx="3">
                  <c:v>100</c:v>
                </c:pt>
                <c:pt idx="4">
                  <c:v>100</c:v>
                </c:pt>
              </c:numCache>
            </c:numRef>
          </c:val>
          <c:extLst xmlns:c16r2="http://schemas.microsoft.com/office/drawing/2015/06/chart">
            <c:ext xmlns:c16="http://schemas.microsoft.com/office/drawing/2014/chart" uri="{C3380CC4-5D6E-409C-BE32-E72D297353CC}">
              <c16:uniqueId val="{00000000-3666-4076-AEAC-986A113F2046}"/>
            </c:ext>
          </c:extLst>
        </c:ser>
        <c:dLbls>
          <c:showLegendKey val="0"/>
          <c:showVal val="0"/>
          <c:showCatName val="0"/>
          <c:showSerName val="0"/>
          <c:showPercent val="0"/>
          <c:showBubbleSize val="0"/>
        </c:dLbls>
        <c:gapWidth val="180"/>
        <c:overlap val="-90"/>
        <c:axId val="221924352"/>
        <c:axId val="22202406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58.4</c:v>
                </c:pt>
                <c:pt idx="1">
                  <c:v>80.599999999999994</c:v>
                </c:pt>
                <c:pt idx="2">
                  <c:v>85.6</c:v>
                </c:pt>
                <c:pt idx="3">
                  <c:v>92</c:v>
                </c:pt>
                <c:pt idx="4">
                  <c:v>94.7</c:v>
                </c:pt>
              </c:numCache>
            </c:numRef>
          </c:val>
          <c:smooth val="0"/>
          <c:extLst xmlns:c16r2="http://schemas.microsoft.com/office/drawing/2015/06/chart">
            <c:ext xmlns:c16="http://schemas.microsoft.com/office/drawing/2014/chart" uri="{C3380CC4-5D6E-409C-BE32-E72D297353CC}">
              <c16:uniqueId val="{00000001-3666-4076-AEAC-986A113F2046}"/>
            </c:ext>
          </c:extLst>
        </c:ser>
        <c:dLbls>
          <c:showLegendKey val="0"/>
          <c:showVal val="0"/>
          <c:showCatName val="0"/>
          <c:showSerName val="0"/>
          <c:showPercent val="0"/>
          <c:showBubbleSize val="0"/>
        </c:dLbls>
        <c:marker val="1"/>
        <c:smooth val="0"/>
        <c:axId val="221924352"/>
        <c:axId val="222024064"/>
      </c:lineChart>
      <c:catAx>
        <c:axId val="221924352"/>
        <c:scaling>
          <c:orientation val="minMax"/>
        </c:scaling>
        <c:delete val="0"/>
        <c:axPos val="b"/>
        <c:numFmt formatCode="ge" sourceLinked="1"/>
        <c:majorTickMark val="none"/>
        <c:minorTickMark val="none"/>
        <c:tickLblPos val="none"/>
        <c:crossAx val="222024064"/>
        <c:crosses val="autoZero"/>
        <c:auto val="0"/>
        <c:lblAlgn val="ctr"/>
        <c:lblOffset val="100"/>
        <c:noMultiLvlLbl val="1"/>
      </c:catAx>
      <c:valAx>
        <c:axId val="22202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924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59-41D7-9DB6-641212F9E007}"/>
            </c:ext>
          </c:extLst>
        </c:ser>
        <c:dLbls>
          <c:showLegendKey val="0"/>
          <c:showVal val="0"/>
          <c:showCatName val="0"/>
          <c:showSerName val="0"/>
          <c:showPercent val="0"/>
          <c:showBubbleSize val="0"/>
        </c:dLbls>
        <c:gapWidth val="180"/>
        <c:overlap val="-90"/>
        <c:axId val="222150016"/>
        <c:axId val="2225830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59-41D7-9DB6-641212F9E007}"/>
            </c:ext>
          </c:extLst>
        </c:ser>
        <c:dLbls>
          <c:showLegendKey val="0"/>
          <c:showVal val="0"/>
          <c:showCatName val="0"/>
          <c:showSerName val="0"/>
          <c:showPercent val="0"/>
          <c:showBubbleSize val="0"/>
        </c:dLbls>
        <c:marker val="1"/>
        <c:smooth val="0"/>
        <c:axId val="222150016"/>
        <c:axId val="222583040"/>
      </c:lineChart>
      <c:catAx>
        <c:axId val="222150016"/>
        <c:scaling>
          <c:orientation val="minMax"/>
        </c:scaling>
        <c:delete val="0"/>
        <c:axPos val="b"/>
        <c:numFmt formatCode="ge" sourceLinked="1"/>
        <c:majorTickMark val="none"/>
        <c:minorTickMark val="none"/>
        <c:tickLblPos val="none"/>
        <c:crossAx val="222583040"/>
        <c:crosses val="autoZero"/>
        <c:auto val="0"/>
        <c:lblAlgn val="ctr"/>
        <c:lblOffset val="100"/>
        <c:noMultiLvlLbl val="1"/>
      </c:catAx>
      <c:valAx>
        <c:axId val="222583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150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E2-40CE-9650-5C81BCA4DF39}"/>
            </c:ext>
          </c:extLst>
        </c:ser>
        <c:dLbls>
          <c:showLegendKey val="0"/>
          <c:showVal val="0"/>
          <c:showCatName val="0"/>
          <c:showSerName val="0"/>
          <c:showPercent val="0"/>
          <c:showBubbleSize val="0"/>
        </c:dLbls>
        <c:gapWidth val="180"/>
        <c:overlap val="-90"/>
        <c:axId val="235899520"/>
        <c:axId val="23701580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E2-40CE-9650-5C81BCA4DF39}"/>
            </c:ext>
          </c:extLst>
        </c:ser>
        <c:dLbls>
          <c:showLegendKey val="0"/>
          <c:showVal val="0"/>
          <c:showCatName val="0"/>
          <c:showSerName val="0"/>
          <c:showPercent val="0"/>
          <c:showBubbleSize val="0"/>
        </c:dLbls>
        <c:marker val="1"/>
        <c:smooth val="0"/>
        <c:axId val="235899520"/>
        <c:axId val="237015808"/>
      </c:lineChart>
      <c:catAx>
        <c:axId val="235899520"/>
        <c:scaling>
          <c:orientation val="minMax"/>
        </c:scaling>
        <c:delete val="0"/>
        <c:axPos val="b"/>
        <c:numFmt formatCode="ge" sourceLinked="1"/>
        <c:majorTickMark val="none"/>
        <c:minorTickMark val="none"/>
        <c:tickLblPos val="none"/>
        <c:crossAx val="237015808"/>
        <c:crosses val="autoZero"/>
        <c:auto val="0"/>
        <c:lblAlgn val="ctr"/>
        <c:lblOffset val="100"/>
        <c:noMultiLvlLbl val="1"/>
      </c:catAx>
      <c:valAx>
        <c:axId val="237015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899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F9-4A9B-8AFB-AB895B6379FA}"/>
            </c:ext>
          </c:extLst>
        </c:ser>
        <c:dLbls>
          <c:showLegendKey val="0"/>
          <c:showVal val="0"/>
          <c:showCatName val="0"/>
          <c:showSerName val="0"/>
          <c:showPercent val="0"/>
          <c:showBubbleSize val="0"/>
        </c:dLbls>
        <c:gapWidth val="180"/>
        <c:overlap val="-90"/>
        <c:axId val="268277632"/>
        <c:axId val="26903692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F9-4A9B-8AFB-AB895B6379FA}"/>
            </c:ext>
          </c:extLst>
        </c:ser>
        <c:dLbls>
          <c:showLegendKey val="0"/>
          <c:showVal val="0"/>
          <c:showCatName val="0"/>
          <c:showSerName val="0"/>
          <c:showPercent val="0"/>
          <c:showBubbleSize val="0"/>
        </c:dLbls>
        <c:marker val="1"/>
        <c:smooth val="0"/>
        <c:axId val="268277632"/>
        <c:axId val="269036928"/>
      </c:lineChart>
      <c:catAx>
        <c:axId val="268277632"/>
        <c:scaling>
          <c:orientation val="minMax"/>
        </c:scaling>
        <c:delete val="0"/>
        <c:axPos val="b"/>
        <c:numFmt formatCode="ge" sourceLinked="1"/>
        <c:majorTickMark val="none"/>
        <c:minorTickMark val="none"/>
        <c:tickLblPos val="none"/>
        <c:crossAx val="269036928"/>
        <c:crosses val="autoZero"/>
        <c:auto val="0"/>
        <c:lblAlgn val="ctr"/>
        <c:lblOffset val="100"/>
        <c:noMultiLvlLbl val="1"/>
      </c:catAx>
      <c:valAx>
        <c:axId val="2690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277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E4-49D3-935C-EDE0B22701FF}"/>
            </c:ext>
          </c:extLst>
        </c:ser>
        <c:dLbls>
          <c:showLegendKey val="0"/>
          <c:showVal val="0"/>
          <c:showCatName val="0"/>
          <c:showSerName val="0"/>
          <c:showPercent val="0"/>
          <c:showBubbleSize val="0"/>
        </c:dLbls>
        <c:gapWidth val="180"/>
        <c:overlap val="-90"/>
        <c:axId val="288461184"/>
        <c:axId val="28846310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E4-49D3-935C-EDE0B22701FF}"/>
            </c:ext>
          </c:extLst>
        </c:ser>
        <c:dLbls>
          <c:showLegendKey val="0"/>
          <c:showVal val="0"/>
          <c:showCatName val="0"/>
          <c:showSerName val="0"/>
          <c:showPercent val="0"/>
          <c:showBubbleSize val="0"/>
        </c:dLbls>
        <c:marker val="1"/>
        <c:smooth val="0"/>
        <c:axId val="288461184"/>
        <c:axId val="288463104"/>
      </c:lineChart>
      <c:catAx>
        <c:axId val="288461184"/>
        <c:scaling>
          <c:orientation val="minMax"/>
        </c:scaling>
        <c:delete val="0"/>
        <c:axPos val="b"/>
        <c:numFmt formatCode="ge" sourceLinked="1"/>
        <c:majorTickMark val="none"/>
        <c:minorTickMark val="none"/>
        <c:tickLblPos val="none"/>
        <c:crossAx val="288463104"/>
        <c:crosses val="autoZero"/>
        <c:auto val="0"/>
        <c:lblAlgn val="ctr"/>
        <c:lblOffset val="100"/>
        <c:noMultiLvlLbl val="1"/>
      </c:catAx>
      <c:valAx>
        <c:axId val="28846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461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93.6</c:v>
                </c:pt>
                <c:pt idx="1">
                  <c:v>267.3</c:v>
                </c:pt>
                <c:pt idx="2">
                  <c:v>338.3</c:v>
                </c:pt>
                <c:pt idx="3">
                  <c:v>339</c:v>
                </c:pt>
                <c:pt idx="4">
                  <c:v>453.8</c:v>
                </c:pt>
              </c:numCache>
            </c:numRef>
          </c:val>
          <c:extLst xmlns:c16r2="http://schemas.microsoft.com/office/drawing/2015/06/chart">
            <c:ext xmlns:c16="http://schemas.microsoft.com/office/drawing/2014/chart" uri="{C3380CC4-5D6E-409C-BE32-E72D297353CC}">
              <c16:uniqueId val="{00000000-702A-4DDD-92F2-65E385000F3A}"/>
            </c:ext>
          </c:extLst>
        </c:ser>
        <c:dLbls>
          <c:showLegendKey val="0"/>
          <c:showVal val="0"/>
          <c:showCatName val="0"/>
          <c:showSerName val="0"/>
          <c:showPercent val="0"/>
          <c:showBubbleSize val="0"/>
        </c:dLbls>
        <c:gapWidth val="180"/>
        <c:overlap val="-90"/>
        <c:axId val="180974336"/>
        <c:axId val="18097664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702A-4DDD-92F2-65E385000F3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02A-4DDD-92F2-65E385000F3A}"/>
            </c:ext>
          </c:extLst>
        </c:ser>
        <c:dLbls>
          <c:showLegendKey val="0"/>
          <c:showVal val="0"/>
          <c:showCatName val="0"/>
          <c:showSerName val="0"/>
          <c:showPercent val="0"/>
          <c:showBubbleSize val="0"/>
        </c:dLbls>
        <c:marker val="1"/>
        <c:smooth val="0"/>
        <c:axId val="180974336"/>
        <c:axId val="180976640"/>
      </c:lineChart>
      <c:catAx>
        <c:axId val="180974336"/>
        <c:scaling>
          <c:orientation val="minMax"/>
        </c:scaling>
        <c:delete val="0"/>
        <c:axPos val="b"/>
        <c:numFmt formatCode="ge" sourceLinked="1"/>
        <c:majorTickMark val="none"/>
        <c:minorTickMark val="none"/>
        <c:tickLblPos val="none"/>
        <c:crossAx val="180976640"/>
        <c:crosses val="autoZero"/>
        <c:auto val="0"/>
        <c:lblAlgn val="ctr"/>
        <c:lblOffset val="100"/>
        <c:noMultiLvlLbl val="1"/>
      </c:catAx>
      <c:valAx>
        <c:axId val="18097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974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1F-4E09-8414-DAD7B4685D5D}"/>
            </c:ext>
          </c:extLst>
        </c:ser>
        <c:dLbls>
          <c:showLegendKey val="0"/>
          <c:showVal val="0"/>
          <c:showCatName val="0"/>
          <c:showSerName val="0"/>
          <c:showPercent val="0"/>
          <c:showBubbleSize val="0"/>
        </c:dLbls>
        <c:gapWidth val="180"/>
        <c:overlap val="-90"/>
        <c:axId val="298998016"/>
        <c:axId val="2990046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1F-4E09-8414-DAD7B4685D5D}"/>
            </c:ext>
          </c:extLst>
        </c:ser>
        <c:dLbls>
          <c:showLegendKey val="0"/>
          <c:showVal val="0"/>
          <c:showCatName val="0"/>
          <c:showSerName val="0"/>
          <c:showPercent val="0"/>
          <c:showBubbleSize val="0"/>
        </c:dLbls>
        <c:marker val="1"/>
        <c:smooth val="0"/>
        <c:axId val="298998016"/>
        <c:axId val="299004672"/>
      </c:lineChart>
      <c:catAx>
        <c:axId val="298998016"/>
        <c:scaling>
          <c:orientation val="minMax"/>
        </c:scaling>
        <c:delete val="0"/>
        <c:axPos val="b"/>
        <c:numFmt formatCode="ge" sourceLinked="1"/>
        <c:majorTickMark val="none"/>
        <c:minorTickMark val="none"/>
        <c:tickLblPos val="none"/>
        <c:crossAx val="299004672"/>
        <c:crosses val="autoZero"/>
        <c:auto val="0"/>
        <c:lblAlgn val="ctr"/>
        <c:lblOffset val="100"/>
        <c:noMultiLvlLbl val="1"/>
      </c:catAx>
      <c:valAx>
        <c:axId val="29900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899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B2-46D9-969E-C1C8565F084E}"/>
            </c:ext>
          </c:extLst>
        </c:ser>
        <c:dLbls>
          <c:showLegendKey val="0"/>
          <c:showVal val="0"/>
          <c:showCatName val="0"/>
          <c:showSerName val="0"/>
          <c:showPercent val="0"/>
          <c:showBubbleSize val="0"/>
        </c:dLbls>
        <c:gapWidth val="180"/>
        <c:overlap val="-90"/>
        <c:axId val="313477760"/>
        <c:axId val="31358643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B2-46D9-969E-C1C8565F084E}"/>
            </c:ext>
          </c:extLst>
        </c:ser>
        <c:dLbls>
          <c:showLegendKey val="0"/>
          <c:showVal val="0"/>
          <c:showCatName val="0"/>
          <c:showSerName val="0"/>
          <c:showPercent val="0"/>
          <c:showBubbleSize val="0"/>
        </c:dLbls>
        <c:marker val="1"/>
        <c:smooth val="0"/>
        <c:axId val="313477760"/>
        <c:axId val="313586432"/>
      </c:lineChart>
      <c:catAx>
        <c:axId val="313477760"/>
        <c:scaling>
          <c:orientation val="minMax"/>
        </c:scaling>
        <c:delete val="0"/>
        <c:axPos val="b"/>
        <c:numFmt formatCode="ge" sourceLinked="1"/>
        <c:majorTickMark val="none"/>
        <c:minorTickMark val="none"/>
        <c:tickLblPos val="none"/>
        <c:crossAx val="313586432"/>
        <c:crosses val="autoZero"/>
        <c:auto val="0"/>
        <c:lblAlgn val="ctr"/>
        <c:lblOffset val="100"/>
        <c:noMultiLvlLbl val="1"/>
      </c:catAx>
      <c:valAx>
        <c:axId val="31358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3477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6C-4E20-BB82-7B7B31351AA5}"/>
            </c:ext>
          </c:extLst>
        </c:ser>
        <c:dLbls>
          <c:showLegendKey val="0"/>
          <c:showVal val="0"/>
          <c:showCatName val="0"/>
          <c:showSerName val="0"/>
          <c:showPercent val="0"/>
          <c:showBubbleSize val="0"/>
        </c:dLbls>
        <c:gapWidth val="180"/>
        <c:overlap val="-90"/>
        <c:axId val="133400448"/>
        <c:axId val="13579059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6C-4E20-BB82-7B7B31351AA5}"/>
            </c:ext>
          </c:extLst>
        </c:ser>
        <c:dLbls>
          <c:showLegendKey val="0"/>
          <c:showVal val="0"/>
          <c:showCatName val="0"/>
          <c:showSerName val="0"/>
          <c:showPercent val="0"/>
          <c:showBubbleSize val="0"/>
        </c:dLbls>
        <c:marker val="1"/>
        <c:smooth val="0"/>
        <c:axId val="133400448"/>
        <c:axId val="135790592"/>
      </c:lineChart>
      <c:catAx>
        <c:axId val="133400448"/>
        <c:scaling>
          <c:orientation val="minMax"/>
        </c:scaling>
        <c:delete val="0"/>
        <c:axPos val="b"/>
        <c:numFmt formatCode="ge" sourceLinked="1"/>
        <c:majorTickMark val="none"/>
        <c:minorTickMark val="none"/>
        <c:tickLblPos val="none"/>
        <c:crossAx val="135790592"/>
        <c:crosses val="autoZero"/>
        <c:auto val="0"/>
        <c:lblAlgn val="ctr"/>
        <c:lblOffset val="100"/>
        <c:noMultiLvlLbl val="1"/>
      </c:catAx>
      <c:valAx>
        <c:axId val="135790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400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3D-471A-A198-DC2D8BF745FA}"/>
            </c:ext>
          </c:extLst>
        </c:ser>
        <c:dLbls>
          <c:showLegendKey val="0"/>
          <c:showVal val="0"/>
          <c:showCatName val="0"/>
          <c:showSerName val="0"/>
          <c:showPercent val="0"/>
          <c:showBubbleSize val="0"/>
        </c:dLbls>
        <c:gapWidth val="180"/>
        <c:overlap val="-90"/>
        <c:axId val="135815936"/>
        <c:axId val="13581785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3D-471A-A198-DC2D8BF745FA}"/>
            </c:ext>
          </c:extLst>
        </c:ser>
        <c:dLbls>
          <c:showLegendKey val="0"/>
          <c:showVal val="0"/>
          <c:showCatName val="0"/>
          <c:showSerName val="0"/>
          <c:showPercent val="0"/>
          <c:showBubbleSize val="0"/>
        </c:dLbls>
        <c:marker val="1"/>
        <c:smooth val="0"/>
        <c:axId val="135815936"/>
        <c:axId val="135817856"/>
      </c:lineChart>
      <c:catAx>
        <c:axId val="135815936"/>
        <c:scaling>
          <c:orientation val="minMax"/>
        </c:scaling>
        <c:delete val="0"/>
        <c:axPos val="b"/>
        <c:numFmt formatCode="ge" sourceLinked="1"/>
        <c:majorTickMark val="none"/>
        <c:minorTickMark val="none"/>
        <c:tickLblPos val="none"/>
        <c:crossAx val="135817856"/>
        <c:crosses val="autoZero"/>
        <c:auto val="0"/>
        <c:lblAlgn val="ctr"/>
        <c:lblOffset val="100"/>
        <c:noMultiLvlLbl val="1"/>
      </c:catAx>
      <c:valAx>
        <c:axId val="135817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815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4B-410B-B858-6C1B4FE9E8CE}"/>
            </c:ext>
          </c:extLst>
        </c:ser>
        <c:dLbls>
          <c:showLegendKey val="0"/>
          <c:showVal val="0"/>
          <c:showCatName val="0"/>
          <c:showSerName val="0"/>
          <c:showPercent val="0"/>
          <c:showBubbleSize val="0"/>
        </c:dLbls>
        <c:gapWidth val="180"/>
        <c:overlap val="-90"/>
        <c:axId val="135839744"/>
        <c:axId val="13584166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4B-410B-B858-6C1B4FE9E8CE}"/>
            </c:ext>
          </c:extLst>
        </c:ser>
        <c:dLbls>
          <c:showLegendKey val="0"/>
          <c:showVal val="0"/>
          <c:showCatName val="0"/>
          <c:showSerName val="0"/>
          <c:showPercent val="0"/>
          <c:showBubbleSize val="0"/>
        </c:dLbls>
        <c:marker val="1"/>
        <c:smooth val="0"/>
        <c:axId val="135839744"/>
        <c:axId val="135841664"/>
      </c:lineChart>
      <c:catAx>
        <c:axId val="135839744"/>
        <c:scaling>
          <c:orientation val="minMax"/>
        </c:scaling>
        <c:delete val="0"/>
        <c:axPos val="b"/>
        <c:numFmt formatCode="ge" sourceLinked="1"/>
        <c:majorTickMark val="none"/>
        <c:minorTickMark val="none"/>
        <c:tickLblPos val="none"/>
        <c:crossAx val="135841664"/>
        <c:crosses val="autoZero"/>
        <c:auto val="0"/>
        <c:lblAlgn val="ctr"/>
        <c:lblOffset val="100"/>
        <c:noMultiLvlLbl val="1"/>
      </c:catAx>
      <c:valAx>
        <c:axId val="13584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8397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DD-4CB3-B4F4-2201B6B4D4AC}"/>
            </c:ext>
          </c:extLst>
        </c:ser>
        <c:dLbls>
          <c:showLegendKey val="0"/>
          <c:showVal val="0"/>
          <c:showCatName val="0"/>
          <c:showSerName val="0"/>
          <c:showPercent val="0"/>
          <c:showBubbleSize val="0"/>
        </c:dLbls>
        <c:gapWidth val="180"/>
        <c:overlap val="-90"/>
        <c:axId val="136158208"/>
        <c:axId val="13625459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DD-4CB3-B4F4-2201B6B4D4AC}"/>
            </c:ext>
          </c:extLst>
        </c:ser>
        <c:dLbls>
          <c:showLegendKey val="0"/>
          <c:showVal val="0"/>
          <c:showCatName val="0"/>
          <c:showSerName val="0"/>
          <c:showPercent val="0"/>
          <c:showBubbleSize val="0"/>
        </c:dLbls>
        <c:marker val="1"/>
        <c:smooth val="0"/>
        <c:axId val="136158208"/>
        <c:axId val="136254592"/>
      </c:lineChart>
      <c:catAx>
        <c:axId val="136158208"/>
        <c:scaling>
          <c:orientation val="minMax"/>
        </c:scaling>
        <c:delete val="0"/>
        <c:axPos val="b"/>
        <c:numFmt formatCode="ge" sourceLinked="1"/>
        <c:majorTickMark val="none"/>
        <c:minorTickMark val="none"/>
        <c:tickLblPos val="none"/>
        <c:crossAx val="136254592"/>
        <c:crosses val="autoZero"/>
        <c:auto val="0"/>
        <c:lblAlgn val="ctr"/>
        <c:lblOffset val="100"/>
        <c:noMultiLvlLbl val="1"/>
      </c:catAx>
      <c:valAx>
        <c:axId val="13625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158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93-4A6F-8C03-D7DA9B50545E}"/>
            </c:ext>
          </c:extLst>
        </c:ser>
        <c:dLbls>
          <c:showLegendKey val="0"/>
          <c:showVal val="0"/>
          <c:showCatName val="0"/>
          <c:showSerName val="0"/>
          <c:showPercent val="0"/>
          <c:showBubbleSize val="0"/>
        </c:dLbls>
        <c:gapWidth val="180"/>
        <c:overlap val="-90"/>
        <c:axId val="136284416"/>
        <c:axId val="13630297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93-4A6F-8C03-D7DA9B50545E}"/>
            </c:ext>
          </c:extLst>
        </c:ser>
        <c:dLbls>
          <c:showLegendKey val="0"/>
          <c:showVal val="0"/>
          <c:showCatName val="0"/>
          <c:showSerName val="0"/>
          <c:showPercent val="0"/>
          <c:showBubbleSize val="0"/>
        </c:dLbls>
        <c:marker val="1"/>
        <c:smooth val="0"/>
        <c:axId val="136284416"/>
        <c:axId val="136302976"/>
      </c:lineChart>
      <c:catAx>
        <c:axId val="136284416"/>
        <c:scaling>
          <c:orientation val="minMax"/>
        </c:scaling>
        <c:delete val="0"/>
        <c:axPos val="b"/>
        <c:numFmt formatCode="ge" sourceLinked="1"/>
        <c:majorTickMark val="none"/>
        <c:minorTickMark val="none"/>
        <c:tickLblPos val="none"/>
        <c:crossAx val="136302976"/>
        <c:crosses val="autoZero"/>
        <c:auto val="0"/>
        <c:lblAlgn val="ctr"/>
        <c:lblOffset val="100"/>
        <c:noMultiLvlLbl val="1"/>
      </c:catAx>
      <c:valAx>
        <c:axId val="136302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284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5A-4F93-8A9E-F92ACD6120C9}"/>
            </c:ext>
          </c:extLst>
        </c:ser>
        <c:dLbls>
          <c:showLegendKey val="0"/>
          <c:showVal val="0"/>
          <c:showCatName val="0"/>
          <c:showSerName val="0"/>
          <c:showPercent val="0"/>
          <c:showBubbleSize val="0"/>
        </c:dLbls>
        <c:gapWidth val="180"/>
        <c:overlap val="-90"/>
        <c:axId val="136349184"/>
        <c:axId val="1363511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5A-4F93-8A9E-F92ACD6120C9}"/>
            </c:ext>
          </c:extLst>
        </c:ser>
        <c:dLbls>
          <c:showLegendKey val="0"/>
          <c:showVal val="0"/>
          <c:showCatName val="0"/>
          <c:showSerName val="0"/>
          <c:showPercent val="0"/>
          <c:showBubbleSize val="0"/>
        </c:dLbls>
        <c:marker val="1"/>
        <c:smooth val="0"/>
        <c:axId val="136349184"/>
        <c:axId val="136351104"/>
      </c:lineChart>
      <c:catAx>
        <c:axId val="136349184"/>
        <c:scaling>
          <c:orientation val="minMax"/>
        </c:scaling>
        <c:delete val="0"/>
        <c:axPos val="b"/>
        <c:numFmt formatCode="ge" sourceLinked="1"/>
        <c:majorTickMark val="none"/>
        <c:minorTickMark val="none"/>
        <c:tickLblPos val="none"/>
        <c:crossAx val="136351104"/>
        <c:crosses val="autoZero"/>
        <c:auto val="0"/>
        <c:lblAlgn val="ctr"/>
        <c:lblOffset val="100"/>
        <c:noMultiLvlLbl val="1"/>
      </c:catAx>
      <c:valAx>
        <c:axId val="136351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34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EA-47DF-A692-03642F374A86}"/>
            </c:ext>
          </c:extLst>
        </c:ser>
        <c:dLbls>
          <c:showLegendKey val="0"/>
          <c:showVal val="0"/>
          <c:showCatName val="0"/>
          <c:showSerName val="0"/>
          <c:showPercent val="0"/>
          <c:showBubbleSize val="0"/>
        </c:dLbls>
        <c:gapWidth val="180"/>
        <c:overlap val="-90"/>
        <c:axId val="136499584"/>
        <c:axId val="13650150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EA-47DF-A692-03642F374A86}"/>
            </c:ext>
          </c:extLst>
        </c:ser>
        <c:dLbls>
          <c:showLegendKey val="0"/>
          <c:showVal val="0"/>
          <c:showCatName val="0"/>
          <c:showSerName val="0"/>
          <c:showPercent val="0"/>
          <c:showBubbleSize val="0"/>
        </c:dLbls>
        <c:marker val="1"/>
        <c:smooth val="0"/>
        <c:axId val="136499584"/>
        <c:axId val="136501504"/>
      </c:lineChart>
      <c:catAx>
        <c:axId val="136499584"/>
        <c:scaling>
          <c:orientation val="minMax"/>
        </c:scaling>
        <c:delete val="0"/>
        <c:axPos val="b"/>
        <c:numFmt formatCode="ge" sourceLinked="1"/>
        <c:majorTickMark val="none"/>
        <c:minorTickMark val="none"/>
        <c:tickLblPos val="none"/>
        <c:crossAx val="136501504"/>
        <c:crosses val="autoZero"/>
        <c:auto val="0"/>
        <c:lblAlgn val="ctr"/>
        <c:lblOffset val="100"/>
        <c:noMultiLvlLbl val="1"/>
      </c:catAx>
      <c:valAx>
        <c:axId val="13650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4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03-42E4-887D-52132D591D6C}"/>
            </c:ext>
          </c:extLst>
        </c:ser>
        <c:dLbls>
          <c:showLegendKey val="0"/>
          <c:showVal val="0"/>
          <c:showCatName val="0"/>
          <c:showSerName val="0"/>
          <c:showPercent val="0"/>
          <c:showBubbleSize val="0"/>
        </c:dLbls>
        <c:gapWidth val="180"/>
        <c:overlap val="-90"/>
        <c:axId val="136547712"/>
        <c:axId val="13655808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03-42E4-887D-52132D591D6C}"/>
            </c:ext>
          </c:extLst>
        </c:ser>
        <c:dLbls>
          <c:showLegendKey val="0"/>
          <c:showVal val="0"/>
          <c:showCatName val="0"/>
          <c:showSerName val="0"/>
          <c:showPercent val="0"/>
          <c:showBubbleSize val="0"/>
        </c:dLbls>
        <c:marker val="1"/>
        <c:smooth val="0"/>
        <c:axId val="136547712"/>
        <c:axId val="136558080"/>
      </c:lineChart>
      <c:catAx>
        <c:axId val="136547712"/>
        <c:scaling>
          <c:orientation val="minMax"/>
        </c:scaling>
        <c:delete val="0"/>
        <c:axPos val="b"/>
        <c:numFmt formatCode="ge" sourceLinked="1"/>
        <c:majorTickMark val="none"/>
        <c:minorTickMark val="none"/>
        <c:tickLblPos val="none"/>
        <c:crossAx val="136558080"/>
        <c:crosses val="autoZero"/>
        <c:auto val="0"/>
        <c:lblAlgn val="ctr"/>
        <c:lblOffset val="100"/>
        <c:noMultiLvlLbl val="1"/>
      </c:catAx>
      <c:valAx>
        <c:axId val="136558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547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D8-469F-9CA5-60D154F10752}"/>
            </c:ext>
          </c:extLst>
        </c:ser>
        <c:dLbls>
          <c:showLegendKey val="0"/>
          <c:showVal val="0"/>
          <c:showCatName val="0"/>
          <c:showSerName val="0"/>
          <c:showPercent val="0"/>
          <c:showBubbleSize val="0"/>
        </c:dLbls>
        <c:gapWidth val="180"/>
        <c:overlap val="-90"/>
        <c:axId val="181082368"/>
        <c:axId val="1811869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D8-469F-9CA5-60D154F1075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12D8-469F-9CA5-60D154F10752}"/>
            </c:ext>
          </c:extLst>
        </c:ser>
        <c:dLbls>
          <c:showLegendKey val="0"/>
          <c:showVal val="0"/>
          <c:showCatName val="0"/>
          <c:showSerName val="0"/>
          <c:showPercent val="0"/>
          <c:showBubbleSize val="0"/>
        </c:dLbls>
        <c:marker val="1"/>
        <c:smooth val="0"/>
        <c:axId val="181082368"/>
        <c:axId val="181186944"/>
      </c:lineChart>
      <c:catAx>
        <c:axId val="181082368"/>
        <c:scaling>
          <c:orientation val="minMax"/>
        </c:scaling>
        <c:delete val="0"/>
        <c:axPos val="b"/>
        <c:numFmt formatCode="ge" sourceLinked="1"/>
        <c:majorTickMark val="none"/>
        <c:minorTickMark val="none"/>
        <c:tickLblPos val="none"/>
        <c:crossAx val="181186944"/>
        <c:crosses val="autoZero"/>
        <c:auto val="0"/>
        <c:lblAlgn val="ctr"/>
        <c:lblOffset val="100"/>
        <c:noMultiLvlLbl val="1"/>
      </c:catAx>
      <c:valAx>
        <c:axId val="181186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082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71-4C44-88B2-E64D22935285}"/>
            </c:ext>
          </c:extLst>
        </c:ser>
        <c:dLbls>
          <c:showLegendKey val="0"/>
          <c:showVal val="0"/>
          <c:showCatName val="0"/>
          <c:showSerName val="0"/>
          <c:showPercent val="0"/>
          <c:showBubbleSize val="0"/>
        </c:dLbls>
        <c:gapWidth val="180"/>
        <c:overlap val="-90"/>
        <c:axId val="136690304"/>
        <c:axId val="13672115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71-4C44-88B2-E64D22935285}"/>
            </c:ext>
          </c:extLst>
        </c:ser>
        <c:dLbls>
          <c:showLegendKey val="0"/>
          <c:showVal val="0"/>
          <c:showCatName val="0"/>
          <c:showSerName val="0"/>
          <c:showPercent val="0"/>
          <c:showBubbleSize val="0"/>
        </c:dLbls>
        <c:marker val="1"/>
        <c:smooth val="0"/>
        <c:axId val="136690304"/>
        <c:axId val="136721152"/>
      </c:lineChart>
      <c:catAx>
        <c:axId val="136690304"/>
        <c:scaling>
          <c:orientation val="minMax"/>
        </c:scaling>
        <c:delete val="0"/>
        <c:axPos val="b"/>
        <c:numFmt formatCode="ge" sourceLinked="1"/>
        <c:majorTickMark val="none"/>
        <c:minorTickMark val="none"/>
        <c:tickLblPos val="none"/>
        <c:crossAx val="136721152"/>
        <c:crosses val="autoZero"/>
        <c:auto val="0"/>
        <c:lblAlgn val="ctr"/>
        <c:lblOffset val="100"/>
        <c:noMultiLvlLbl val="1"/>
      </c:catAx>
      <c:valAx>
        <c:axId val="136721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690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11661.4</c:v>
                </c:pt>
                <c:pt idx="1">
                  <c:v>22257.3</c:v>
                </c:pt>
                <c:pt idx="2">
                  <c:v>21297.599999999999</c:v>
                </c:pt>
                <c:pt idx="3">
                  <c:v>26207.4</c:v>
                </c:pt>
                <c:pt idx="4">
                  <c:v>28591.200000000001</c:v>
                </c:pt>
              </c:numCache>
            </c:numRef>
          </c:val>
          <c:extLst xmlns:c16r2="http://schemas.microsoft.com/office/drawing/2015/06/chart">
            <c:ext xmlns:c16="http://schemas.microsoft.com/office/drawing/2014/chart" uri="{C3380CC4-5D6E-409C-BE32-E72D297353CC}">
              <c16:uniqueId val="{00000000-43A6-4D30-81AA-07BC2FDA6578}"/>
            </c:ext>
          </c:extLst>
        </c:ser>
        <c:dLbls>
          <c:showLegendKey val="0"/>
          <c:showVal val="0"/>
          <c:showCatName val="0"/>
          <c:showSerName val="0"/>
          <c:showPercent val="0"/>
          <c:showBubbleSize val="0"/>
        </c:dLbls>
        <c:gapWidth val="180"/>
        <c:overlap val="-90"/>
        <c:axId val="182050816"/>
        <c:axId val="1839226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43A6-4D30-81AA-07BC2FDA6578}"/>
            </c:ext>
          </c:extLst>
        </c:ser>
        <c:dLbls>
          <c:showLegendKey val="0"/>
          <c:showVal val="0"/>
          <c:showCatName val="0"/>
          <c:showSerName val="0"/>
          <c:showPercent val="0"/>
          <c:showBubbleSize val="0"/>
        </c:dLbls>
        <c:marker val="1"/>
        <c:smooth val="0"/>
        <c:axId val="182050816"/>
        <c:axId val="183922688"/>
      </c:lineChart>
      <c:catAx>
        <c:axId val="182050816"/>
        <c:scaling>
          <c:orientation val="minMax"/>
        </c:scaling>
        <c:delete val="0"/>
        <c:axPos val="b"/>
        <c:numFmt formatCode="ge" sourceLinked="1"/>
        <c:majorTickMark val="none"/>
        <c:minorTickMark val="none"/>
        <c:tickLblPos val="none"/>
        <c:crossAx val="183922688"/>
        <c:crosses val="autoZero"/>
        <c:auto val="0"/>
        <c:lblAlgn val="ctr"/>
        <c:lblOffset val="100"/>
        <c:noMultiLvlLbl val="1"/>
      </c:catAx>
      <c:valAx>
        <c:axId val="183922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050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1685</c:v>
                </c:pt>
                <c:pt idx="1">
                  <c:v>35730</c:v>
                </c:pt>
                <c:pt idx="2">
                  <c:v>54296</c:v>
                </c:pt>
                <c:pt idx="3">
                  <c:v>55949</c:v>
                </c:pt>
                <c:pt idx="4">
                  <c:v>126773</c:v>
                </c:pt>
              </c:numCache>
            </c:numRef>
          </c:val>
          <c:extLst xmlns:c16r2="http://schemas.microsoft.com/office/drawing/2015/06/chart">
            <c:ext xmlns:c16="http://schemas.microsoft.com/office/drawing/2014/chart" uri="{C3380CC4-5D6E-409C-BE32-E72D297353CC}">
              <c16:uniqueId val="{00000000-F384-4C54-AAFC-50386107E628}"/>
            </c:ext>
          </c:extLst>
        </c:ser>
        <c:dLbls>
          <c:showLegendKey val="0"/>
          <c:showVal val="0"/>
          <c:showCatName val="0"/>
          <c:showSerName val="0"/>
          <c:showPercent val="0"/>
          <c:showBubbleSize val="0"/>
        </c:dLbls>
        <c:gapWidth val="180"/>
        <c:overlap val="-90"/>
        <c:axId val="184123776"/>
        <c:axId val="18412608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F384-4C54-AAFC-50386107E628}"/>
            </c:ext>
          </c:extLst>
        </c:ser>
        <c:dLbls>
          <c:showLegendKey val="0"/>
          <c:showVal val="0"/>
          <c:showCatName val="0"/>
          <c:showSerName val="0"/>
          <c:showPercent val="0"/>
          <c:showBubbleSize val="0"/>
        </c:dLbls>
        <c:marker val="1"/>
        <c:smooth val="0"/>
        <c:axId val="184123776"/>
        <c:axId val="184126080"/>
      </c:lineChart>
      <c:catAx>
        <c:axId val="184123776"/>
        <c:scaling>
          <c:orientation val="minMax"/>
        </c:scaling>
        <c:delete val="0"/>
        <c:axPos val="b"/>
        <c:numFmt formatCode="ge" sourceLinked="1"/>
        <c:majorTickMark val="none"/>
        <c:minorTickMark val="none"/>
        <c:tickLblPos val="none"/>
        <c:crossAx val="184126080"/>
        <c:crosses val="autoZero"/>
        <c:auto val="0"/>
        <c:lblAlgn val="ctr"/>
        <c:lblOffset val="100"/>
        <c:noMultiLvlLbl val="1"/>
      </c:catAx>
      <c:valAx>
        <c:axId val="18412608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4123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49.5</c:v>
                </c:pt>
                <c:pt idx="1">
                  <c:v>72.7</c:v>
                </c:pt>
                <c:pt idx="2">
                  <c:v>79.5</c:v>
                </c:pt>
                <c:pt idx="3">
                  <c:v>59.9</c:v>
                </c:pt>
                <c:pt idx="4">
                  <c:v>71.7</c:v>
                </c:pt>
              </c:numCache>
            </c:numRef>
          </c:val>
          <c:extLst xmlns:c16r2="http://schemas.microsoft.com/office/drawing/2015/06/chart">
            <c:ext xmlns:c16="http://schemas.microsoft.com/office/drawing/2014/chart" uri="{C3380CC4-5D6E-409C-BE32-E72D297353CC}">
              <c16:uniqueId val="{00000000-0501-43D1-ADE8-99F1CF8DDB01}"/>
            </c:ext>
          </c:extLst>
        </c:ser>
        <c:dLbls>
          <c:showLegendKey val="0"/>
          <c:showVal val="0"/>
          <c:showCatName val="0"/>
          <c:showSerName val="0"/>
          <c:showPercent val="0"/>
          <c:showBubbleSize val="0"/>
        </c:dLbls>
        <c:gapWidth val="180"/>
        <c:overlap val="-90"/>
        <c:axId val="184452224"/>
        <c:axId val="18445414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0501-43D1-ADE8-99F1CF8DDB01}"/>
            </c:ext>
          </c:extLst>
        </c:ser>
        <c:dLbls>
          <c:showLegendKey val="0"/>
          <c:showVal val="0"/>
          <c:showCatName val="0"/>
          <c:showSerName val="0"/>
          <c:showPercent val="0"/>
          <c:showBubbleSize val="0"/>
        </c:dLbls>
        <c:marker val="1"/>
        <c:smooth val="0"/>
        <c:axId val="184452224"/>
        <c:axId val="184454144"/>
      </c:lineChart>
      <c:catAx>
        <c:axId val="184452224"/>
        <c:scaling>
          <c:orientation val="minMax"/>
        </c:scaling>
        <c:delete val="0"/>
        <c:axPos val="b"/>
        <c:numFmt formatCode="ge" sourceLinked="1"/>
        <c:majorTickMark val="none"/>
        <c:minorTickMark val="none"/>
        <c:tickLblPos val="none"/>
        <c:crossAx val="184454144"/>
        <c:crosses val="autoZero"/>
        <c:auto val="0"/>
        <c:lblAlgn val="ctr"/>
        <c:lblOffset val="100"/>
        <c:noMultiLvlLbl val="1"/>
      </c:catAx>
      <c:valAx>
        <c:axId val="184454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4452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3.6</c:v>
                </c:pt>
                <c:pt idx="3">
                  <c:v>0</c:v>
                </c:pt>
                <c:pt idx="4">
                  <c:v>0</c:v>
                </c:pt>
              </c:numCache>
            </c:numRef>
          </c:val>
          <c:extLst xmlns:c16r2="http://schemas.microsoft.com/office/drawing/2015/06/chart">
            <c:ext xmlns:c16="http://schemas.microsoft.com/office/drawing/2014/chart" uri="{C3380CC4-5D6E-409C-BE32-E72D297353CC}">
              <c16:uniqueId val="{00000000-A110-4211-BCFC-1A0E5C1C9033}"/>
            </c:ext>
          </c:extLst>
        </c:ser>
        <c:dLbls>
          <c:showLegendKey val="0"/>
          <c:showVal val="0"/>
          <c:showCatName val="0"/>
          <c:showSerName val="0"/>
          <c:showPercent val="0"/>
          <c:showBubbleSize val="0"/>
        </c:dLbls>
        <c:gapWidth val="180"/>
        <c:overlap val="-90"/>
        <c:axId val="184607488"/>
        <c:axId val="19067481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A110-4211-BCFC-1A0E5C1C9033}"/>
            </c:ext>
          </c:extLst>
        </c:ser>
        <c:dLbls>
          <c:showLegendKey val="0"/>
          <c:showVal val="0"/>
          <c:showCatName val="0"/>
          <c:showSerName val="0"/>
          <c:showPercent val="0"/>
          <c:showBubbleSize val="0"/>
        </c:dLbls>
        <c:marker val="1"/>
        <c:smooth val="0"/>
        <c:axId val="184607488"/>
        <c:axId val="190674816"/>
      </c:lineChart>
      <c:catAx>
        <c:axId val="184607488"/>
        <c:scaling>
          <c:orientation val="minMax"/>
        </c:scaling>
        <c:delete val="0"/>
        <c:axPos val="b"/>
        <c:numFmt formatCode="ge" sourceLinked="1"/>
        <c:majorTickMark val="none"/>
        <c:minorTickMark val="none"/>
        <c:tickLblPos val="none"/>
        <c:crossAx val="190674816"/>
        <c:crosses val="autoZero"/>
        <c:auto val="0"/>
        <c:lblAlgn val="ctr"/>
        <c:lblOffset val="100"/>
        <c:noMultiLvlLbl val="1"/>
      </c:catAx>
      <c:valAx>
        <c:axId val="19067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460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1783.5</c:v>
                </c:pt>
                <c:pt idx="1">
                  <c:v>1058.5999999999999</c:v>
                </c:pt>
                <c:pt idx="2">
                  <c:v>1155.3</c:v>
                </c:pt>
                <c:pt idx="3">
                  <c:v>1532.8</c:v>
                </c:pt>
                <c:pt idx="4">
                  <c:v>867.9</c:v>
                </c:pt>
              </c:numCache>
            </c:numRef>
          </c:val>
          <c:extLst xmlns:c16r2="http://schemas.microsoft.com/office/drawing/2015/06/chart">
            <c:ext xmlns:c16="http://schemas.microsoft.com/office/drawing/2014/chart" uri="{C3380CC4-5D6E-409C-BE32-E72D297353CC}">
              <c16:uniqueId val="{00000000-4E25-47FB-AC72-903AC0E241D2}"/>
            </c:ext>
          </c:extLst>
        </c:ser>
        <c:dLbls>
          <c:showLegendKey val="0"/>
          <c:showVal val="0"/>
          <c:showCatName val="0"/>
          <c:showSerName val="0"/>
          <c:showPercent val="0"/>
          <c:showBubbleSize val="0"/>
        </c:dLbls>
        <c:gapWidth val="180"/>
        <c:overlap val="-90"/>
        <c:axId val="190894080"/>
        <c:axId val="19095590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4E25-47FB-AC72-903AC0E241D2}"/>
            </c:ext>
          </c:extLst>
        </c:ser>
        <c:dLbls>
          <c:showLegendKey val="0"/>
          <c:showVal val="0"/>
          <c:showCatName val="0"/>
          <c:showSerName val="0"/>
          <c:showPercent val="0"/>
          <c:showBubbleSize val="0"/>
        </c:dLbls>
        <c:marker val="1"/>
        <c:smooth val="0"/>
        <c:axId val="190894080"/>
        <c:axId val="190955904"/>
      </c:lineChart>
      <c:catAx>
        <c:axId val="190894080"/>
        <c:scaling>
          <c:orientation val="minMax"/>
        </c:scaling>
        <c:delete val="0"/>
        <c:axPos val="b"/>
        <c:numFmt formatCode="ge" sourceLinked="1"/>
        <c:majorTickMark val="none"/>
        <c:minorTickMark val="none"/>
        <c:tickLblPos val="none"/>
        <c:crossAx val="190955904"/>
        <c:crosses val="autoZero"/>
        <c:auto val="0"/>
        <c:lblAlgn val="ctr"/>
        <c:lblOffset val="100"/>
        <c:noMultiLvlLbl val="1"/>
      </c:catAx>
      <c:valAx>
        <c:axId val="19095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894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F6-4B9D-BC8E-94435FF59052}"/>
            </c:ext>
          </c:extLst>
        </c:ser>
        <c:dLbls>
          <c:showLegendKey val="0"/>
          <c:showVal val="0"/>
          <c:showCatName val="0"/>
          <c:showSerName val="0"/>
          <c:showPercent val="0"/>
          <c:showBubbleSize val="0"/>
        </c:dLbls>
        <c:gapWidth val="180"/>
        <c:overlap val="-90"/>
        <c:axId val="190977536"/>
        <c:axId val="19101286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F6-4B9D-BC8E-94435FF59052}"/>
            </c:ext>
          </c:extLst>
        </c:ser>
        <c:dLbls>
          <c:showLegendKey val="0"/>
          <c:showVal val="0"/>
          <c:showCatName val="0"/>
          <c:showSerName val="0"/>
          <c:showPercent val="0"/>
          <c:showBubbleSize val="0"/>
        </c:dLbls>
        <c:marker val="1"/>
        <c:smooth val="0"/>
        <c:axId val="190977536"/>
        <c:axId val="191012864"/>
      </c:lineChart>
      <c:catAx>
        <c:axId val="190977536"/>
        <c:scaling>
          <c:orientation val="minMax"/>
        </c:scaling>
        <c:delete val="0"/>
        <c:axPos val="b"/>
        <c:numFmt formatCode="ge" sourceLinked="1"/>
        <c:majorTickMark val="none"/>
        <c:minorTickMark val="none"/>
        <c:tickLblPos val="none"/>
        <c:crossAx val="191012864"/>
        <c:crosses val="autoZero"/>
        <c:auto val="0"/>
        <c:lblAlgn val="ctr"/>
        <c:lblOffset val="100"/>
        <c:noMultiLvlLbl val="1"/>
      </c:catAx>
      <c:valAx>
        <c:axId val="191012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09775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6.emf" />
  <Relationship Id="rId13" Type="http://schemas.openxmlformats.org/officeDocument/2006/relationships/image" Target="../media/image31.emf" />
  <Relationship Id="rId18" Type="http://schemas.openxmlformats.org/officeDocument/2006/relationships/image" Target="../media/image36.emf" />
  <Relationship Id="rId3" Type="http://schemas.openxmlformats.org/officeDocument/2006/relationships/image" Target="../media/image21.emf" />
  <Relationship Id="rId7" Type="http://schemas.openxmlformats.org/officeDocument/2006/relationships/image" Target="../media/image25.emf" />
  <Relationship Id="rId12" Type="http://schemas.openxmlformats.org/officeDocument/2006/relationships/image" Target="../media/image30.emf" />
  <Relationship Id="rId17" Type="http://schemas.openxmlformats.org/officeDocument/2006/relationships/image" Target="../media/image35.emf" />
  <Relationship Id="rId2" Type="http://schemas.openxmlformats.org/officeDocument/2006/relationships/image" Target="../media/image20.emf" />
  <Relationship Id="rId16" Type="http://schemas.openxmlformats.org/officeDocument/2006/relationships/image" Target="../media/image34.emf" />
  <Relationship Id="rId1" Type="http://schemas.openxmlformats.org/officeDocument/2006/relationships/image" Target="../media/image19.emf" />
  <Relationship Id="rId6" Type="http://schemas.openxmlformats.org/officeDocument/2006/relationships/image" Target="../media/image24.emf" />
  <Relationship Id="rId11" Type="http://schemas.openxmlformats.org/officeDocument/2006/relationships/image" Target="../media/image29.emf" />
  <Relationship Id="rId5" Type="http://schemas.openxmlformats.org/officeDocument/2006/relationships/image" Target="../media/image23.emf" />
  <Relationship Id="rId15" Type="http://schemas.openxmlformats.org/officeDocument/2006/relationships/image" Target="../media/image33.emf" />
  <Relationship Id="rId10" Type="http://schemas.openxmlformats.org/officeDocument/2006/relationships/image" Target="../media/image28.emf" />
  <Relationship Id="rId4" Type="http://schemas.openxmlformats.org/officeDocument/2006/relationships/image" Target="../media/image22.emf" />
  <Relationship Id="rId9" Type="http://schemas.openxmlformats.org/officeDocument/2006/relationships/image" Target="../media/image27.emf" />
  <Relationship Id="rId14" Type="http://schemas.openxmlformats.org/officeDocument/2006/relationships/image" Target="../media/image32.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94872" y="7268494"/>
          <a:ext cx="5688086" cy="2923935"/>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54801" y="7268494"/>
          <a:ext cx="5681284" cy="2923935"/>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07926" y="7268494"/>
          <a:ext cx="5688087" cy="2923935"/>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371937" y="7268494"/>
          <a:ext cx="5690808" cy="2923935"/>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352276" y="7268494"/>
          <a:ext cx="5697611" cy="2923935"/>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22373" y="12068608"/>
          <a:ext cx="5686265" cy="285033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22373" y="15068984"/>
          <a:ext cx="5686265" cy="2834096"/>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22373" y="18070440"/>
          <a:ext cx="5686265" cy="2834097"/>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22373" y="21054580"/>
          <a:ext cx="5686265" cy="2834098"/>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22373" y="24009496"/>
          <a:ext cx="5686265" cy="2834096"/>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6997329" y="12068608"/>
          <a:ext cx="5182453" cy="285033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6997329" y="15068984"/>
          <a:ext cx="5182453" cy="2834096"/>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6997329" y="18070440"/>
          <a:ext cx="5182453" cy="2834097"/>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6997329" y="21054580"/>
          <a:ext cx="5182453" cy="2834098"/>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6997329" y="24009496"/>
          <a:ext cx="5182453" cy="2834096"/>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873139" y="12068608"/>
          <a:ext cx="5191977" cy="285033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873139" y="15068984"/>
          <a:ext cx="5191977" cy="2834096"/>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873139" y="18070440"/>
          <a:ext cx="5191977" cy="2834097"/>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873139" y="21054580"/>
          <a:ext cx="5191977" cy="2834098"/>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873139" y="24009496"/>
          <a:ext cx="5191977" cy="2834096"/>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727300" y="12068608"/>
          <a:ext cx="5191978" cy="285033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727300" y="15068984"/>
          <a:ext cx="5191978" cy="2834096"/>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727300" y="18070440"/>
          <a:ext cx="5191978" cy="2834097"/>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727300" y="21054580"/>
          <a:ext cx="5191978" cy="2834098"/>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727300" y="24009496"/>
          <a:ext cx="5191978" cy="2834096"/>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638983" y="12068608"/>
          <a:ext cx="5191977" cy="285033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638983" y="15068984"/>
          <a:ext cx="5191977" cy="2834096"/>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638983" y="18070440"/>
          <a:ext cx="5191977" cy="2834097"/>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638983" y="21054580"/>
          <a:ext cx="5191977" cy="2834098"/>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638983" y="24009496"/>
          <a:ext cx="5191977" cy="2834096"/>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6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6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6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6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6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6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61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61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61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61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61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617"/>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618"/>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619"/>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620"/>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621"/>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622"/>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623"/>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624"/>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625"/>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626"/>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627"/>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628"/>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629"/>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63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647"/>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64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T67" zoomScale="80" zoomScaleNormal="80" workbookViewId="0">
      <selection activeCell="AJ110" sqref="AJ110"/>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島根県　奥出雲町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268</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3</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128</v>
      </c>
      <c r="G7" s="170"/>
      <c r="H7" s="170"/>
      <c r="I7" s="170"/>
      <c r="J7" s="171" t="s">
        <v>129</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131</v>
      </c>
      <c r="C9" s="158"/>
      <c r="D9" s="158"/>
      <c r="E9" s="158"/>
      <c r="F9" s="159">
        <f>データ!V6</f>
        <v>72.8</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f>データ!W6</f>
        <v>1193</v>
      </c>
      <c r="G12" s="151"/>
      <c r="H12" s="150">
        <f>データ!X6</f>
        <v>1838</v>
      </c>
      <c r="I12" s="151"/>
      <c r="J12" s="150">
        <f>データ!Y6</f>
        <v>2006</v>
      </c>
      <c r="K12" s="151"/>
      <c r="L12" s="150">
        <f>データ!Z6</f>
        <v>2083</v>
      </c>
      <c r="M12" s="151"/>
      <c r="N12" s="152">
        <f>データ!AA6</f>
        <v>3486</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1193</v>
      </c>
      <c r="G16" s="146"/>
      <c r="H16" s="146">
        <f>データ!AR6</f>
        <v>1838</v>
      </c>
      <c r="I16" s="146"/>
      <c r="J16" s="146">
        <f>データ!AS6</f>
        <v>2006</v>
      </c>
      <c r="K16" s="146"/>
      <c r="L16" s="146">
        <f>データ!AT6</f>
        <v>2083</v>
      </c>
      <c r="M16" s="146"/>
      <c r="N16" s="138">
        <f>データ!AU6</f>
        <v>3486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t="str">
        <f>データ!AV6</f>
        <v>-</v>
      </c>
      <c r="G19" s="136"/>
      <c r="H19" s="136"/>
      <c r="I19" s="136">
        <f>データ!AW6</f>
        <v>118504</v>
      </c>
      <c r="J19" s="136"/>
      <c r="K19" s="136"/>
      <c r="L19" s="136">
        <f>データ!AX6</f>
        <v>118504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270</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CWvIgn25f6tRLxY396XKGHH9ejt3kYcq1P6C5GTyFdldgj6k9A2gTCwvNbyEFqI0eFrgAn9i+/Hq7CaKyWMy3w==" saltValue="Xu6AJWcBk/NywAc/HxqgI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c r="A6" s="49" t="s">
        <v>115</v>
      </c>
      <c r="B6" s="67" t="str">
        <f>B7</f>
        <v>2018</v>
      </c>
      <c r="C6" s="67" t="str">
        <f t="shared" ref="C6:AX6" si="6">C7</f>
        <v>323438</v>
      </c>
      <c r="D6" s="67" t="str">
        <f t="shared" si="6"/>
        <v>47</v>
      </c>
      <c r="E6" s="67" t="str">
        <f t="shared" si="6"/>
        <v>04</v>
      </c>
      <c r="F6" s="67" t="str">
        <f t="shared" si="6"/>
        <v>0</v>
      </c>
      <c r="G6" s="67" t="str">
        <f t="shared" si="6"/>
        <v>000</v>
      </c>
      <c r="H6" s="67" t="str">
        <f t="shared" si="6"/>
        <v>島根県　奥出雲町</v>
      </c>
      <c r="I6" s="67" t="str">
        <f t="shared" si="6"/>
        <v>法非適用</v>
      </c>
      <c r="J6" s="67" t="str">
        <f t="shared" si="6"/>
        <v>電気事業</v>
      </c>
      <c r="K6" s="67" t="str">
        <f t="shared" si="6"/>
        <v>非設置</v>
      </c>
      <c r="L6" s="68" t="str">
        <f t="shared" si="6"/>
        <v>該当数値なし</v>
      </c>
      <c r="M6" s="69">
        <f t="shared" si="6"/>
        <v>3</v>
      </c>
      <c r="N6" s="69" t="str">
        <f t="shared" si="6"/>
        <v>-</v>
      </c>
      <c r="O6" s="69" t="str">
        <f t="shared" si="6"/>
        <v>-</v>
      </c>
      <c r="P6" s="69" t="str">
        <f t="shared" si="6"/>
        <v>-</v>
      </c>
      <c r="Q6" s="69" t="str">
        <f t="shared" si="6"/>
        <v>-</v>
      </c>
      <c r="R6" s="70" t="str">
        <f>R7</f>
        <v>令和17年7月30日　仁多発電所</v>
      </c>
      <c r="S6" s="71" t="str">
        <f t="shared" si="6"/>
        <v>令和17年7月20日　仁多発電所</v>
      </c>
      <c r="T6" s="67" t="str">
        <f t="shared" si="6"/>
        <v>無</v>
      </c>
      <c r="U6" s="71" t="str">
        <f t="shared" si="6"/>
        <v>中国電力株式会社</v>
      </c>
      <c r="V6" s="68">
        <f t="shared" si="6"/>
        <v>72.8</v>
      </c>
      <c r="W6" s="69">
        <f>W7</f>
        <v>1193</v>
      </c>
      <c r="X6" s="69">
        <f t="shared" si="6"/>
        <v>1838</v>
      </c>
      <c r="Y6" s="69">
        <f t="shared" si="6"/>
        <v>2006</v>
      </c>
      <c r="Z6" s="69">
        <f t="shared" si="6"/>
        <v>2083</v>
      </c>
      <c r="AA6" s="69">
        <f t="shared" si="6"/>
        <v>3486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1193</v>
      </c>
      <c r="AR6" s="69">
        <f t="shared" si="6"/>
        <v>1838</v>
      </c>
      <c r="AS6" s="69">
        <f t="shared" si="6"/>
        <v>2006</v>
      </c>
      <c r="AT6" s="69">
        <f t="shared" si="6"/>
        <v>2083</v>
      </c>
      <c r="AU6" s="69">
        <f t="shared" si="6"/>
        <v>3486</v>
      </c>
      <c r="AV6" s="69" t="str">
        <f t="shared" si="6"/>
        <v>-</v>
      </c>
      <c r="AW6" s="69">
        <f t="shared" si="6"/>
        <v>118504</v>
      </c>
      <c r="AX6" s="69">
        <f t="shared" si="6"/>
        <v>118504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c r="A7" s="49"/>
      <c r="B7" s="77" t="s">
        <v>116</v>
      </c>
      <c r="C7" s="77" t="s">
        <v>117</v>
      </c>
      <c r="D7" s="77" t="s">
        <v>118</v>
      </c>
      <c r="E7" s="77" t="s">
        <v>119</v>
      </c>
      <c r="F7" s="77" t="s">
        <v>120</v>
      </c>
      <c r="G7" s="77" t="s">
        <v>121</v>
      </c>
      <c r="H7" s="77" t="s">
        <v>122</v>
      </c>
      <c r="I7" s="77" t="s">
        <v>123</v>
      </c>
      <c r="J7" s="77" t="s">
        <v>124</v>
      </c>
      <c r="K7" s="77" t="s">
        <v>125</v>
      </c>
      <c r="L7" s="78" t="s">
        <v>126</v>
      </c>
      <c r="M7" s="79">
        <v>3</v>
      </c>
      <c r="N7" s="79" t="s">
        <v>127</v>
      </c>
      <c r="O7" s="80" t="s">
        <v>127</v>
      </c>
      <c r="P7" s="80" t="s">
        <v>127</v>
      </c>
      <c r="Q7" s="80" t="s">
        <v>127</v>
      </c>
      <c r="R7" s="81" t="s">
        <v>128</v>
      </c>
      <c r="S7" s="81" t="s">
        <v>129</v>
      </c>
      <c r="T7" s="82" t="s">
        <v>130</v>
      </c>
      <c r="U7" s="81" t="s">
        <v>131</v>
      </c>
      <c r="V7" s="78">
        <v>72.8</v>
      </c>
      <c r="W7" s="80">
        <v>1193</v>
      </c>
      <c r="X7" s="80">
        <v>1838</v>
      </c>
      <c r="Y7" s="80">
        <v>2006</v>
      </c>
      <c r="Z7" s="80">
        <v>2083</v>
      </c>
      <c r="AA7" s="80">
        <v>3486</v>
      </c>
      <c r="AB7" s="80" t="s">
        <v>127</v>
      </c>
      <c r="AC7" s="80" t="s">
        <v>127</v>
      </c>
      <c r="AD7" s="80" t="s">
        <v>127</v>
      </c>
      <c r="AE7" s="80" t="s">
        <v>127</v>
      </c>
      <c r="AF7" s="80" t="s">
        <v>127</v>
      </c>
      <c r="AG7" s="80" t="s">
        <v>127</v>
      </c>
      <c r="AH7" s="80" t="s">
        <v>127</v>
      </c>
      <c r="AI7" s="80" t="s">
        <v>127</v>
      </c>
      <c r="AJ7" s="80" t="s">
        <v>127</v>
      </c>
      <c r="AK7" s="80" t="s">
        <v>127</v>
      </c>
      <c r="AL7" s="80" t="s">
        <v>127</v>
      </c>
      <c r="AM7" s="80" t="s">
        <v>127</v>
      </c>
      <c r="AN7" s="80" t="s">
        <v>127</v>
      </c>
      <c r="AO7" s="80" t="s">
        <v>127</v>
      </c>
      <c r="AP7" s="80" t="s">
        <v>127</v>
      </c>
      <c r="AQ7" s="80">
        <v>1193</v>
      </c>
      <c r="AR7" s="80">
        <v>1838</v>
      </c>
      <c r="AS7" s="80">
        <v>2006</v>
      </c>
      <c r="AT7" s="80">
        <v>2083</v>
      </c>
      <c r="AU7" s="80">
        <v>3486</v>
      </c>
      <c r="AV7" s="80" t="s">
        <v>127</v>
      </c>
      <c r="AW7" s="80">
        <v>118504</v>
      </c>
      <c r="AX7" s="80">
        <v>118504</v>
      </c>
      <c r="AY7" s="83">
        <v>110.4</v>
      </c>
      <c r="AZ7" s="83">
        <v>139.9</v>
      </c>
      <c r="BA7" s="83">
        <v>180.4</v>
      </c>
      <c r="BB7" s="83">
        <v>150.1</v>
      </c>
      <c r="BC7" s="83">
        <v>163.1</v>
      </c>
      <c r="BD7" s="83">
        <v>124.4</v>
      </c>
      <c r="BE7" s="83">
        <v>118.8</v>
      </c>
      <c r="BF7" s="83">
        <v>88.8</v>
      </c>
      <c r="BG7" s="83">
        <v>121.3</v>
      </c>
      <c r="BH7" s="83">
        <v>123.2</v>
      </c>
      <c r="BI7" s="83">
        <v>100</v>
      </c>
      <c r="BJ7" s="83">
        <v>93.6</v>
      </c>
      <c r="BK7" s="83">
        <v>267.3</v>
      </c>
      <c r="BL7" s="83">
        <v>338.3</v>
      </c>
      <c r="BM7" s="83">
        <v>339</v>
      </c>
      <c r="BN7" s="83">
        <v>453.8</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11661.4</v>
      </c>
      <c r="CG7" s="83">
        <v>22257.3</v>
      </c>
      <c r="CH7" s="83">
        <v>21297.599999999999</v>
      </c>
      <c r="CI7" s="83">
        <v>26207.4</v>
      </c>
      <c r="CJ7" s="83">
        <v>28591.200000000001</v>
      </c>
      <c r="CK7" s="83">
        <v>17642.5</v>
      </c>
      <c r="CL7" s="83">
        <v>18815.8</v>
      </c>
      <c r="CM7" s="83">
        <v>22847.9</v>
      </c>
      <c r="CN7" s="83">
        <v>19199</v>
      </c>
      <c r="CO7" s="83">
        <v>19830.400000000001</v>
      </c>
      <c r="CP7" s="80">
        <v>1685</v>
      </c>
      <c r="CQ7" s="80">
        <v>35730</v>
      </c>
      <c r="CR7" s="80">
        <v>54296</v>
      </c>
      <c r="CS7" s="80">
        <v>55949</v>
      </c>
      <c r="CT7" s="80">
        <v>126773</v>
      </c>
      <c r="CU7" s="80">
        <v>58539</v>
      </c>
      <c r="CV7" s="80">
        <v>37685</v>
      </c>
      <c r="CW7" s="80">
        <v>2390</v>
      </c>
      <c r="CX7" s="80">
        <v>32739</v>
      </c>
      <c r="CY7" s="80">
        <v>34140</v>
      </c>
      <c r="CZ7" s="80">
        <v>555</v>
      </c>
      <c r="DA7" s="83">
        <v>49.5</v>
      </c>
      <c r="DB7" s="83">
        <v>72.7</v>
      </c>
      <c r="DC7" s="83">
        <v>79.5</v>
      </c>
      <c r="DD7" s="83">
        <v>59.9</v>
      </c>
      <c r="DE7" s="83">
        <v>71.7</v>
      </c>
      <c r="DF7" s="83">
        <v>33.9</v>
      </c>
      <c r="DG7" s="83">
        <v>31</v>
      </c>
      <c r="DH7" s="83">
        <v>34.700000000000003</v>
      </c>
      <c r="DI7" s="83">
        <v>30</v>
      </c>
      <c r="DJ7" s="83">
        <v>30.2</v>
      </c>
      <c r="DK7" s="83">
        <v>0</v>
      </c>
      <c r="DL7" s="83">
        <v>0</v>
      </c>
      <c r="DM7" s="83">
        <v>3.6</v>
      </c>
      <c r="DN7" s="83">
        <v>0</v>
      </c>
      <c r="DO7" s="83">
        <v>0</v>
      </c>
      <c r="DP7" s="83">
        <v>14.6</v>
      </c>
      <c r="DQ7" s="83">
        <v>17.5</v>
      </c>
      <c r="DR7" s="83">
        <v>14.4</v>
      </c>
      <c r="DS7" s="83">
        <v>11.8</v>
      </c>
      <c r="DT7" s="83">
        <v>14.2</v>
      </c>
      <c r="DU7" s="83">
        <v>1783.5</v>
      </c>
      <c r="DV7" s="83">
        <v>1058.5999999999999</v>
      </c>
      <c r="DW7" s="83">
        <v>1155.3</v>
      </c>
      <c r="DX7" s="83">
        <v>1532.8</v>
      </c>
      <c r="DY7" s="83">
        <v>867.9</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43.1</v>
      </c>
      <c r="EP7" s="83">
        <v>86.2</v>
      </c>
      <c r="EQ7" s="83">
        <v>94.5</v>
      </c>
      <c r="ER7" s="83">
        <v>100</v>
      </c>
      <c r="ES7" s="83">
        <v>100</v>
      </c>
      <c r="ET7" s="83">
        <v>72.5</v>
      </c>
      <c r="EU7" s="83">
        <v>75.599999999999994</v>
      </c>
      <c r="EV7" s="83">
        <v>78.8</v>
      </c>
      <c r="EW7" s="83">
        <v>87.3</v>
      </c>
      <c r="EX7" s="83">
        <v>82.1</v>
      </c>
      <c r="EY7" s="80">
        <v>555</v>
      </c>
      <c r="EZ7" s="83">
        <v>49.5</v>
      </c>
      <c r="FA7" s="83">
        <v>72.7</v>
      </c>
      <c r="FB7" s="83">
        <v>79.5</v>
      </c>
      <c r="FC7" s="83">
        <v>59.9</v>
      </c>
      <c r="FD7" s="83">
        <v>71.7</v>
      </c>
      <c r="FE7" s="83">
        <v>56.1</v>
      </c>
      <c r="FF7" s="83">
        <v>61.8</v>
      </c>
      <c r="FG7" s="83">
        <v>61.6</v>
      </c>
      <c r="FH7" s="83">
        <v>57.7</v>
      </c>
      <c r="FI7" s="83">
        <v>57.6</v>
      </c>
      <c r="FJ7" s="83">
        <v>0</v>
      </c>
      <c r="FK7" s="83">
        <v>0</v>
      </c>
      <c r="FL7" s="83">
        <v>3.6</v>
      </c>
      <c r="FM7" s="83">
        <v>0</v>
      </c>
      <c r="FN7" s="83">
        <v>0</v>
      </c>
      <c r="FO7" s="83">
        <v>16.7</v>
      </c>
      <c r="FP7" s="83">
        <v>8.6999999999999993</v>
      </c>
      <c r="FQ7" s="83">
        <v>6.4</v>
      </c>
      <c r="FR7" s="83">
        <v>5.4</v>
      </c>
      <c r="FS7" s="83">
        <v>8.6999999999999993</v>
      </c>
      <c r="FT7" s="83">
        <v>1783.5</v>
      </c>
      <c r="FU7" s="83">
        <v>1058.5999999999999</v>
      </c>
      <c r="FV7" s="83">
        <v>1155.3</v>
      </c>
      <c r="FW7" s="83">
        <v>1532.8</v>
      </c>
      <c r="FX7" s="83">
        <v>867.9</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v>43.1</v>
      </c>
      <c r="GO7" s="83">
        <v>86.2</v>
      </c>
      <c r="GP7" s="83">
        <v>94.5</v>
      </c>
      <c r="GQ7" s="83">
        <v>100</v>
      </c>
      <c r="GR7" s="83">
        <v>100</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v>2</v>
      </c>
      <c r="MV7" s="83">
        <v>2</v>
      </c>
      <c r="MW7" s="83">
        <v>2</v>
      </c>
      <c r="MX7" s="83">
        <v>2</v>
      </c>
      <c r="MY7" s="83" t="s">
        <v>127</v>
      </c>
      <c r="MZ7" s="83" t="s">
        <v>127</v>
      </c>
      <c r="NA7" s="83" t="s">
        <v>127</v>
      </c>
      <c r="NB7" s="83" t="s">
        <v>127</v>
      </c>
      <c r="NC7" s="83" t="s">
        <v>127</v>
      </c>
      <c r="ND7" s="83" t="s">
        <v>127</v>
      </c>
      <c r="NE7" s="83" t="s">
        <v>127</v>
      </c>
      <c r="NF7" s="83" t="s">
        <v>127</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132</v>
      </c>
      <c r="FB8" s="85"/>
      <c r="FC8" s="85"/>
      <c r="FD8" s="85"/>
      <c r="FE8" s="85"/>
      <c r="FF8" s="86"/>
      <c r="FG8" s="85"/>
      <c r="FH8" s="85"/>
      <c r="FI8" s="85" t="str">
        <f>FJ4</f>
        <v>修繕費比率（％）</v>
      </c>
      <c r="FJ8" s="85" t="b">
        <f>IF(SUM($M$6,$MU$7:$MX$7)=0,FALSE,TRUE)</f>
        <v>1</v>
      </c>
      <c r="FK8" s="87" t="s">
        <v>132</v>
      </c>
      <c r="FL8" s="85"/>
      <c r="FM8" s="85"/>
      <c r="FN8" s="85"/>
      <c r="FO8" s="85"/>
      <c r="FP8" s="85"/>
      <c r="FQ8" s="86"/>
      <c r="FR8" s="85"/>
      <c r="FS8" s="85" t="str">
        <f>FT4</f>
        <v>企業債残高対料金収入比率（％）</v>
      </c>
      <c r="FT8" s="85" t="b">
        <f>IF(SUM($M$6,$MU$7:$MX$7)=0,FALSE,TRUE)</f>
        <v>1</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1</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（最大出力合計555kW）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（最大出力合計555kW）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140</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110.4</v>
      </c>
      <c r="AZ11" s="95">
        <f>AZ7</f>
        <v>139.9</v>
      </c>
      <c r="BA11" s="95">
        <f>BA7</f>
        <v>180.4</v>
      </c>
      <c r="BB11" s="95">
        <f>BB7</f>
        <v>150.1</v>
      </c>
      <c r="BC11" s="95">
        <f>BC7</f>
        <v>163.1</v>
      </c>
      <c r="BD11" s="84"/>
      <c r="BE11" s="84"/>
      <c r="BF11" s="84"/>
      <c r="BG11" s="84"/>
      <c r="BH11" s="84"/>
      <c r="BI11" s="94" t="s">
        <v>141</v>
      </c>
      <c r="BJ11" s="95">
        <f>BJ7</f>
        <v>93.6</v>
      </c>
      <c r="BK11" s="95">
        <f>BK7</f>
        <v>267.3</v>
      </c>
      <c r="BL11" s="95">
        <f>BL7</f>
        <v>338.3</v>
      </c>
      <c r="BM11" s="95">
        <f>BM7</f>
        <v>339</v>
      </c>
      <c r="BN11" s="95">
        <f>BN7</f>
        <v>453.8</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142</v>
      </c>
      <c r="CF11" s="95">
        <f>CF7</f>
        <v>11661.4</v>
      </c>
      <c r="CG11" s="95">
        <f>CG7</f>
        <v>22257.3</v>
      </c>
      <c r="CH11" s="95">
        <f>CH7</f>
        <v>21297.599999999999</v>
      </c>
      <c r="CI11" s="95">
        <f>CI7</f>
        <v>26207.4</v>
      </c>
      <c r="CJ11" s="95">
        <f>CJ7</f>
        <v>28591.200000000001</v>
      </c>
      <c r="CK11" s="84"/>
      <c r="CL11" s="84"/>
      <c r="CM11" s="84"/>
      <c r="CN11" s="84"/>
      <c r="CO11" s="94" t="s">
        <v>142</v>
      </c>
      <c r="CP11" s="96">
        <f>CP7</f>
        <v>1685</v>
      </c>
      <c r="CQ11" s="96">
        <f>CQ7</f>
        <v>35730</v>
      </c>
      <c r="CR11" s="96">
        <f>CR7</f>
        <v>54296</v>
      </c>
      <c r="CS11" s="96">
        <f>CS7</f>
        <v>55949</v>
      </c>
      <c r="CT11" s="96">
        <f>CT7</f>
        <v>126773</v>
      </c>
      <c r="CU11" s="84"/>
      <c r="CV11" s="84"/>
      <c r="CW11" s="84"/>
      <c r="CX11" s="84"/>
      <c r="CY11" s="84"/>
      <c r="CZ11" s="94" t="s">
        <v>141</v>
      </c>
      <c r="DA11" s="95">
        <f>DA7</f>
        <v>49.5</v>
      </c>
      <c r="DB11" s="95">
        <f>DB7</f>
        <v>72.7</v>
      </c>
      <c r="DC11" s="95">
        <f>DC7</f>
        <v>79.5</v>
      </c>
      <c r="DD11" s="95">
        <f>DD7</f>
        <v>59.9</v>
      </c>
      <c r="DE11" s="95">
        <f>DE7</f>
        <v>71.7</v>
      </c>
      <c r="DF11" s="84"/>
      <c r="DG11" s="84"/>
      <c r="DH11" s="84"/>
      <c r="DI11" s="84"/>
      <c r="DJ11" s="94" t="s">
        <v>141</v>
      </c>
      <c r="DK11" s="95">
        <f>DK7</f>
        <v>0</v>
      </c>
      <c r="DL11" s="95">
        <f>DL7</f>
        <v>0</v>
      </c>
      <c r="DM11" s="95">
        <f>DM7</f>
        <v>3.6</v>
      </c>
      <c r="DN11" s="95">
        <f>DN7</f>
        <v>0</v>
      </c>
      <c r="DO11" s="95">
        <f>DO7</f>
        <v>0</v>
      </c>
      <c r="DP11" s="84"/>
      <c r="DQ11" s="84"/>
      <c r="DR11" s="84"/>
      <c r="DS11" s="84"/>
      <c r="DT11" s="94" t="s">
        <v>141</v>
      </c>
      <c r="DU11" s="95">
        <f>DU7</f>
        <v>1783.5</v>
      </c>
      <c r="DV11" s="95">
        <f>DV7</f>
        <v>1058.5999999999999</v>
      </c>
      <c r="DW11" s="95">
        <f>DW7</f>
        <v>1155.3</v>
      </c>
      <c r="DX11" s="95">
        <f>DX7</f>
        <v>1532.8</v>
      </c>
      <c r="DY11" s="95">
        <f>DY7</f>
        <v>867.9</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43.1</v>
      </c>
      <c r="EP11" s="95">
        <f>EP7</f>
        <v>86.2</v>
      </c>
      <c r="EQ11" s="95">
        <f>EQ7</f>
        <v>94.5</v>
      </c>
      <c r="ER11" s="95">
        <f>ER7</f>
        <v>100</v>
      </c>
      <c r="ES11" s="95">
        <f>ES7</f>
        <v>100</v>
      </c>
      <c r="ET11" s="84"/>
      <c r="EU11" s="84"/>
      <c r="EV11" s="84"/>
      <c r="EW11" s="84"/>
      <c r="EX11" s="84"/>
      <c r="EY11" s="94" t="s">
        <v>141</v>
      </c>
      <c r="EZ11" s="95">
        <f>EZ7</f>
        <v>49.5</v>
      </c>
      <c r="FA11" s="95">
        <f>FA7</f>
        <v>72.7</v>
      </c>
      <c r="FB11" s="95">
        <f>FB7</f>
        <v>79.5</v>
      </c>
      <c r="FC11" s="95">
        <f>FC7</f>
        <v>59.9</v>
      </c>
      <c r="FD11" s="95">
        <f>FD7</f>
        <v>71.7</v>
      </c>
      <c r="FE11" s="84"/>
      <c r="FF11" s="84"/>
      <c r="FG11" s="84"/>
      <c r="FH11" s="84"/>
      <c r="FI11" s="94" t="s">
        <v>141</v>
      </c>
      <c r="FJ11" s="95">
        <f>FJ7</f>
        <v>0</v>
      </c>
      <c r="FK11" s="95">
        <f>FK7</f>
        <v>0</v>
      </c>
      <c r="FL11" s="95">
        <f>FL7</f>
        <v>3.6</v>
      </c>
      <c r="FM11" s="95">
        <f>FM7</f>
        <v>0</v>
      </c>
      <c r="FN11" s="95">
        <f>FN7</f>
        <v>0</v>
      </c>
      <c r="FO11" s="84"/>
      <c r="FP11" s="84"/>
      <c r="FQ11" s="84"/>
      <c r="FR11" s="84"/>
      <c r="FS11" s="94" t="s">
        <v>141</v>
      </c>
      <c r="FT11" s="95">
        <f>FT7</f>
        <v>1783.5</v>
      </c>
      <c r="FU11" s="95">
        <f>FU7</f>
        <v>1058.5999999999999</v>
      </c>
      <c r="FV11" s="95">
        <f>FV7</f>
        <v>1155.3</v>
      </c>
      <c r="FW11" s="95">
        <f>FW7</f>
        <v>1532.8</v>
      </c>
      <c r="FX11" s="95">
        <f>FX7</f>
        <v>867.9</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f>GN7</f>
        <v>43.1</v>
      </c>
      <c r="GO11" s="95">
        <f>GO7</f>
        <v>86.2</v>
      </c>
      <c r="GP11" s="95">
        <f>GP7</f>
        <v>94.5</v>
      </c>
      <c r="GQ11" s="95">
        <f>GQ7</f>
        <v>100</v>
      </c>
      <c r="GR11" s="95">
        <f>GR7</f>
        <v>100</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146</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124.4</v>
      </c>
      <c r="AZ12" s="95">
        <f>BE7</f>
        <v>118.8</v>
      </c>
      <c r="BA12" s="95">
        <f>BF7</f>
        <v>88.8</v>
      </c>
      <c r="BB12" s="95">
        <f>BG7</f>
        <v>121.3</v>
      </c>
      <c r="BC12" s="95">
        <f>BH7</f>
        <v>123.2</v>
      </c>
      <c r="BD12" s="84"/>
      <c r="BE12" s="84"/>
      <c r="BF12" s="84"/>
      <c r="BG12" s="84"/>
      <c r="BH12" s="84"/>
      <c r="BI12" s="94" t="s">
        <v>147</v>
      </c>
      <c r="BJ12" s="95">
        <f>BO7</f>
        <v>324.60000000000002</v>
      </c>
      <c r="BK12" s="95">
        <f>BP7</f>
        <v>255.4</v>
      </c>
      <c r="BL12" s="95">
        <f>BQ7</f>
        <v>269.8</v>
      </c>
      <c r="BM12" s="95">
        <f>BR7</f>
        <v>247.9</v>
      </c>
      <c r="BN12" s="95">
        <f>BS7</f>
        <v>240.1</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17642.5</v>
      </c>
      <c r="CG12" s="95">
        <f>CL7</f>
        <v>18815.8</v>
      </c>
      <c r="CH12" s="95">
        <f>CM7</f>
        <v>22847.9</v>
      </c>
      <c r="CI12" s="95">
        <f>CN7</f>
        <v>19199</v>
      </c>
      <c r="CJ12" s="95">
        <f>CO7</f>
        <v>19830.400000000001</v>
      </c>
      <c r="CK12" s="84"/>
      <c r="CL12" s="84"/>
      <c r="CM12" s="84"/>
      <c r="CN12" s="84"/>
      <c r="CO12" s="94" t="s">
        <v>147</v>
      </c>
      <c r="CP12" s="96">
        <f>CU7</f>
        <v>58539</v>
      </c>
      <c r="CQ12" s="96">
        <f>CV7</f>
        <v>37685</v>
      </c>
      <c r="CR12" s="96">
        <f>CW7</f>
        <v>2390</v>
      </c>
      <c r="CS12" s="96">
        <f>CX7</f>
        <v>32739</v>
      </c>
      <c r="CT12" s="96">
        <f>CY7</f>
        <v>34140</v>
      </c>
      <c r="CU12" s="84"/>
      <c r="CV12" s="84"/>
      <c r="CW12" s="84"/>
      <c r="CX12" s="84"/>
      <c r="CY12" s="84"/>
      <c r="CZ12" s="94" t="s">
        <v>147</v>
      </c>
      <c r="DA12" s="95">
        <f>DF7</f>
        <v>33.9</v>
      </c>
      <c r="DB12" s="95">
        <f>DG7</f>
        <v>31</v>
      </c>
      <c r="DC12" s="95">
        <f>DH7</f>
        <v>34.700000000000003</v>
      </c>
      <c r="DD12" s="95">
        <f>DI7</f>
        <v>30</v>
      </c>
      <c r="DE12" s="95">
        <f>DJ7</f>
        <v>30.2</v>
      </c>
      <c r="DF12" s="84"/>
      <c r="DG12" s="84"/>
      <c r="DH12" s="84"/>
      <c r="DI12" s="84"/>
      <c r="DJ12" s="94" t="s">
        <v>148</v>
      </c>
      <c r="DK12" s="95">
        <f>DP7</f>
        <v>14.6</v>
      </c>
      <c r="DL12" s="95">
        <f>DQ7</f>
        <v>17.5</v>
      </c>
      <c r="DM12" s="95">
        <f>DR7</f>
        <v>14.4</v>
      </c>
      <c r="DN12" s="95">
        <f>DS7</f>
        <v>11.8</v>
      </c>
      <c r="DO12" s="95">
        <f>DT7</f>
        <v>14.2</v>
      </c>
      <c r="DP12" s="84"/>
      <c r="DQ12" s="84"/>
      <c r="DR12" s="84"/>
      <c r="DS12" s="84"/>
      <c r="DT12" s="94" t="s">
        <v>147</v>
      </c>
      <c r="DU12" s="95">
        <f>DZ7</f>
        <v>109.9</v>
      </c>
      <c r="DV12" s="95">
        <f>EA7</f>
        <v>107.3</v>
      </c>
      <c r="DW12" s="95">
        <f>EB7</f>
        <v>104.1</v>
      </c>
      <c r="DX12" s="95">
        <f>EC7</f>
        <v>136</v>
      </c>
      <c r="DY12" s="95">
        <f>ED7</f>
        <v>133.5</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72.5</v>
      </c>
      <c r="EP12" s="95">
        <f>EU7</f>
        <v>75.599999999999994</v>
      </c>
      <c r="EQ12" s="95">
        <f>EV7</f>
        <v>78.8</v>
      </c>
      <c r="ER12" s="95">
        <f>EW7</f>
        <v>87.3</v>
      </c>
      <c r="ES12" s="95">
        <f>EX7</f>
        <v>82.1</v>
      </c>
      <c r="ET12" s="84"/>
      <c r="EU12" s="84"/>
      <c r="EV12" s="84"/>
      <c r="EW12" s="84"/>
      <c r="EX12" s="84"/>
      <c r="EY12" s="94" t="s">
        <v>147</v>
      </c>
      <c r="EZ12" s="95">
        <f>IF($EZ$8,FE7,"-")</f>
        <v>56.1</v>
      </c>
      <c r="FA12" s="95">
        <f>IF($EZ$8,FF7,"-")</f>
        <v>61.8</v>
      </c>
      <c r="FB12" s="95">
        <f>IF($EZ$8,FG7,"-")</f>
        <v>61.6</v>
      </c>
      <c r="FC12" s="95">
        <f>IF($EZ$8,FH7,"-")</f>
        <v>57.7</v>
      </c>
      <c r="FD12" s="95">
        <f>IF($EZ$8,FI7,"-")</f>
        <v>57.6</v>
      </c>
      <c r="FE12" s="84"/>
      <c r="FF12" s="84"/>
      <c r="FG12" s="84"/>
      <c r="FH12" s="84"/>
      <c r="FI12" s="94" t="s">
        <v>147</v>
      </c>
      <c r="FJ12" s="95">
        <f>IF($FJ$8,FO7,"-")</f>
        <v>16.7</v>
      </c>
      <c r="FK12" s="95">
        <f>IF($FJ$8,FP7,"-")</f>
        <v>8.6999999999999993</v>
      </c>
      <c r="FL12" s="95">
        <f>IF($FJ$8,FQ7,"-")</f>
        <v>6.4</v>
      </c>
      <c r="FM12" s="95">
        <f>IF($FJ$8,FR7,"-")</f>
        <v>5.4</v>
      </c>
      <c r="FN12" s="95">
        <f>IF($FJ$8,FS7,"-")</f>
        <v>8.6999999999999993</v>
      </c>
      <c r="FO12" s="84"/>
      <c r="FP12" s="84"/>
      <c r="FQ12" s="84"/>
      <c r="FR12" s="84"/>
      <c r="FS12" s="94" t="s">
        <v>147</v>
      </c>
      <c r="FT12" s="95">
        <f>IF($FT$8,FY7,"-")</f>
        <v>333.7</v>
      </c>
      <c r="FU12" s="95">
        <f>IF($FT$8,FZ7,"-")</f>
        <v>351.4</v>
      </c>
      <c r="FV12" s="95">
        <f>IF($FT$8,GA7,"-")</f>
        <v>390.3</v>
      </c>
      <c r="FW12" s="95">
        <f>IF($FT$8,GB7,"-")</f>
        <v>394.9</v>
      </c>
      <c r="FX12" s="95">
        <f>IF($FT$8,GC7,"-")</f>
        <v>375</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f>IF($GN$8,GS7,"-")</f>
        <v>58.4</v>
      </c>
      <c r="GO12" s="95">
        <f>IF($GN$8,GT7,"-")</f>
        <v>80.599999999999994</v>
      </c>
      <c r="GP12" s="95">
        <f>IF($GN$8,GU7,"-")</f>
        <v>85.6</v>
      </c>
      <c r="GQ12" s="95">
        <f>IF($GN$8,GV7,"-")</f>
        <v>92</v>
      </c>
      <c r="GR12" s="95">
        <f>IF($GN$8,GW7,"-")</f>
        <v>94.7</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110.4</v>
      </c>
      <c r="AZ17" s="106">
        <f t="shared" ref="AZ17:BC17" si="9">IF(AZ7="-",NA(),AZ7)</f>
        <v>139.9</v>
      </c>
      <c r="BA17" s="106">
        <f t="shared" si="9"/>
        <v>180.4</v>
      </c>
      <c r="BB17" s="106">
        <f t="shared" si="9"/>
        <v>150.1</v>
      </c>
      <c r="BC17" s="106">
        <f t="shared" si="9"/>
        <v>163.1</v>
      </c>
      <c r="BD17" s="100"/>
      <c r="BE17" s="100"/>
      <c r="BF17" s="100"/>
      <c r="BG17" s="100"/>
      <c r="BH17" s="100"/>
      <c r="BI17" s="105" t="s">
        <v>162</v>
      </c>
      <c r="BJ17" s="106">
        <f>IF(BJ7="-",NA(),BJ7)</f>
        <v>93.6</v>
      </c>
      <c r="BK17" s="106">
        <f t="shared" ref="BK17:BN17" si="10">IF(BK7="-",NA(),BK7)</f>
        <v>267.3</v>
      </c>
      <c r="BL17" s="106">
        <f t="shared" si="10"/>
        <v>338.3</v>
      </c>
      <c r="BM17" s="106">
        <f t="shared" si="10"/>
        <v>339</v>
      </c>
      <c r="BN17" s="106">
        <f t="shared" si="10"/>
        <v>453.8</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11661.4</v>
      </c>
      <c r="CG17" s="106">
        <f t="shared" ref="CG17:CJ17" si="12">IF(CG7="-",NA(),CG7)</f>
        <v>22257.3</v>
      </c>
      <c r="CH17" s="106">
        <f t="shared" si="12"/>
        <v>21297.599999999999</v>
      </c>
      <c r="CI17" s="106">
        <f t="shared" si="12"/>
        <v>26207.4</v>
      </c>
      <c r="CJ17" s="106">
        <f t="shared" si="12"/>
        <v>28591.200000000001</v>
      </c>
      <c r="CK17" s="100"/>
      <c r="CL17" s="100"/>
      <c r="CM17" s="100"/>
      <c r="CN17" s="100"/>
      <c r="CO17" s="105" t="s">
        <v>162</v>
      </c>
      <c r="CP17" s="107">
        <f>IF(CP7="-",NA(),CP7)</f>
        <v>1685</v>
      </c>
      <c r="CQ17" s="107">
        <f t="shared" ref="CQ17:CT17" si="13">IF(CQ7="-",NA(),CQ7)</f>
        <v>35730</v>
      </c>
      <c r="CR17" s="107">
        <f t="shared" si="13"/>
        <v>54296</v>
      </c>
      <c r="CS17" s="107">
        <f t="shared" si="13"/>
        <v>55949</v>
      </c>
      <c r="CT17" s="107">
        <f t="shared" si="13"/>
        <v>126773</v>
      </c>
      <c r="CU17" s="100"/>
      <c r="CV17" s="100"/>
      <c r="CW17" s="100"/>
      <c r="CX17" s="100"/>
      <c r="CY17" s="100"/>
      <c r="CZ17" s="105" t="s">
        <v>162</v>
      </c>
      <c r="DA17" s="106">
        <f>IF(DA7="-",NA(),DA7)</f>
        <v>49.5</v>
      </c>
      <c r="DB17" s="106">
        <f t="shared" ref="DB17:DE17" si="14">IF(DB7="-",NA(),DB7)</f>
        <v>72.7</v>
      </c>
      <c r="DC17" s="106">
        <f t="shared" si="14"/>
        <v>79.5</v>
      </c>
      <c r="DD17" s="106">
        <f t="shared" si="14"/>
        <v>59.9</v>
      </c>
      <c r="DE17" s="106">
        <f t="shared" si="14"/>
        <v>71.7</v>
      </c>
      <c r="DF17" s="100"/>
      <c r="DG17" s="100"/>
      <c r="DH17" s="100"/>
      <c r="DI17" s="100"/>
      <c r="DJ17" s="105" t="s">
        <v>162</v>
      </c>
      <c r="DK17" s="106">
        <f>IF(DK7="-",NA(),DK7)</f>
        <v>0</v>
      </c>
      <c r="DL17" s="106">
        <f t="shared" ref="DL17:DO17" si="15">IF(DL7="-",NA(),DL7)</f>
        <v>0</v>
      </c>
      <c r="DM17" s="106">
        <f t="shared" si="15"/>
        <v>3.6</v>
      </c>
      <c r="DN17" s="106">
        <f t="shared" si="15"/>
        <v>0</v>
      </c>
      <c r="DO17" s="106">
        <f t="shared" si="15"/>
        <v>0</v>
      </c>
      <c r="DP17" s="100"/>
      <c r="DQ17" s="100"/>
      <c r="DR17" s="100"/>
      <c r="DS17" s="100"/>
      <c r="DT17" s="105" t="s">
        <v>162</v>
      </c>
      <c r="DU17" s="106">
        <f>IF(DU7="-",NA(),DU7)</f>
        <v>1783.5</v>
      </c>
      <c r="DV17" s="106">
        <f t="shared" ref="DV17:DY17" si="16">IF(DV7="-",NA(),DV7)</f>
        <v>1058.5999999999999</v>
      </c>
      <c r="DW17" s="106">
        <f t="shared" si="16"/>
        <v>1155.3</v>
      </c>
      <c r="DX17" s="106">
        <f t="shared" si="16"/>
        <v>1532.8</v>
      </c>
      <c r="DY17" s="106">
        <f t="shared" si="16"/>
        <v>867.9</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43.1</v>
      </c>
      <c r="EP17" s="106">
        <f t="shared" ref="EP17:ES17" si="18">IF(EP7="-",NA(),EP7)</f>
        <v>86.2</v>
      </c>
      <c r="EQ17" s="106">
        <f t="shared" si="18"/>
        <v>94.5</v>
      </c>
      <c r="ER17" s="106">
        <f t="shared" si="18"/>
        <v>100</v>
      </c>
      <c r="ES17" s="106">
        <f t="shared" si="18"/>
        <v>100</v>
      </c>
      <c r="ET17" s="100"/>
      <c r="EU17" s="100"/>
      <c r="EV17" s="100"/>
      <c r="EW17" s="100"/>
      <c r="EX17" s="100"/>
      <c r="EY17" s="105" t="s">
        <v>162</v>
      </c>
      <c r="EZ17" s="106">
        <f>IF(EZ7="-",NA(),EZ7)</f>
        <v>49.5</v>
      </c>
      <c r="FA17" s="106">
        <f t="shared" ref="FA17:FD17" si="19">IF(FA7="-",NA(),FA7)</f>
        <v>72.7</v>
      </c>
      <c r="FB17" s="106">
        <f t="shared" si="19"/>
        <v>79.5</v>
      </c>
      <c r="FC17" s="106">
        <f t="shared" si="19"/>
        <v>59.9</v>
      </c>
      <c r="FD17" s="106">
        <f t="shared" si="19"/>
        <v>71.7</v>
      </c>
      <c r="FE17" s="100"/>
      <c r="FF17" s="100"/>
      <c r="FG17" s="100"/>
      <c r="FH17" s="100"/>
      <c r="FI17" s="105" t="s">
        <v>162</v>
      </c>
      <c r="FJ17" s="106">
        <f>IF(FJ7="-",NA(),FJ7)</f>
        <v>0</v>
      </c>
      <c r="FK17" s="106">
        <f t="shared" ref="FK17:FN17" si="20">IF(FK7="-",NA(),FK7)</f>
        <v>0</v>
      </c>
      <c r="FL17" s="106">
        <f t="shared" si="20"/>
        <v>3.6</v>
      </c>
      <c r="FM17" s="106">
        <f t="shared" si="20"/>
        <v>0</v>
      </c>
      <c r="FN17" s="106">
        <f t="shared" si="20"/>
        <v>0</v>
      </c>
      <c r="FO17" s="100"/>
      <c r="FP17" s="100"/>
      <c r="FQ17" s="100"/>
      <c r="FR17" s="100"/>
      <c r="FS17" s="105" t="s">
        <v>162</v>
      </c>
      <c r="FT17" s="106">
        <f>IF(FT7="-",NA(),FT7)</f>
        <v>1783.5</v>
      </c>
      <c r="FU17" s="106">
        <f t="shared" ref="FU17:FX17" si="21">IF(FU7="-",NA(),FU7)</f>
        <v>1058.5999999999999</v>
      </c>
      <c r="FV17" s="106">
        <f t="shared" si="21"/>
        <v>1155.3</v>
      </c>
      <c r="FW17" s="106">
        <f t="shared" si="21"/>
        <v>1532.8</v>
      </c>
      <c r="FX17" s="106">
        <f t="shared" si="21"/>
        <v>867.9</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f>IF(GN7="-",NA(),GN7)</f>
        <v>43.1</v>
      </c>
      <c r="GO17" s="106">
        <f t="shared" ref="GO17:GR17" si="23">IF(GO7="-",NA(),GO7)</f>
        <v>86.2</v>
      </c>
      <c r="GP17" s="106">
        <f t="shared" si="23"/>
        <v>94.5</v>
      </c>
      <c r="GQ17" s="106">
        <f t="shared" si="23"/>
        <v>100</v>
      </c>
      <c r="GR17" s="106">
        <f t="shared" si="23"/>
        <v>100</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165</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165</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165</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165</v>
      </c>
      <c r="DK18" s="106">
        <f>IF(DP7="-",NA(),DP7)</f>
        <v>14.6</v>
      </c>
      <c r="DL18" s="106">
        <f t="shared" ref="DL18:DO18" si="45">IF(DQ7="-",NA(),DQ7)</f>
        <v>17.5</v>
      </c>
      <c r="DM18" s="106">
        <f t="shared" si="45"/>
        <v>14.4</v>
      </c>
      <c r="DN18" s="106">
        <f t="shared" si="45"/>
        <v>11.8</v>
      </c>
      <c r="DO18" s="106">
        <f t="shared" si="45"/>
        <v>14.2</v>
      </c>
      <c r="DP18" s="100"/>
      <c r="DQ18" s="100"/>
      <c r="DR18" s="100"/>
      <c r="DS18" s="100"/>
      <c r="DT18" s="105" t="s">
        <v>165</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165</v>
      </c>
      <c r="EZ18" s="106">
        <f>IF(OR(NOT($EZ$8),FE7="-"),NA(),FE7)</f>
        <v>56.1</v>
      </c>
      <c r="FA18" s="106">
        <f>IF(OR(NOT($EZ$8),FF7="-"),NA(),FF7)</f>
        <v>61.8</v>
      </c>
      <c r="FB18" s="106">
        <f>IF(OR(NOT($EZ$8),FG7="-"),NA(),FG7)</f>
        <v>61.6</v>
      </c>
      <c r="FC18" s="106">
        <f>IF(OR(NOT($EZ$8),FH7="-"),NA(),FH7)</f>
        <v>57.7</v>
      </c>
      <c r="FD18" s="106">
        <f>IF(OR(NOT($EZ$8),FI7="-"),NA(),FI7)</f>
        <v>57.6</v>
      </c>
      <c r="FE18" s="100"/>
      <c r="FF18" s="100"/>
      <c r="FG18" s="100"/>
      <c r="FH18" s="100"/>
      <c r="FI18" s="105" t="s">
        <v>165</v>
      </c>
      <c r="FJ18" s="106">
        <f>IF(OR(NOT($FJ$8),FO7="-"),NA(),FO7)</f>
        <v>16.7</v>
      </c>
      <c r="FK18" s="106">
        <f>IF(OR(NOT($FJ$8),FP7="-"),NA(),FP7)</f>
        <v>8.6999999999999993</v>
      </c>
      <c r="FL18" s="106">
        <f>IF(OR(NOT($FJ$8),FQ7="-"),NA(),FQ7)</f>
        <v>6.4</v>
      </c>
      <c r="FM18" s="106">
        <f>IF(OR(NOT($FJ$8),FR7="-"),NA(),FR7)</f>
        <v>5.4</v>
      </c>
      <c r="FN18" s="106">
        <f>IF(OR(NOT($FJ$8),FS7="-"),NA(),FS7)</f>
        <v>8.6999999999999993</v>
      </c>
      <c r="FO18" s="100"/>
      <c r="FP18" s="100"/>
      <c r="FQ18" s="100"/>
      <c r="FR18" s="100"/>
      <c r="FS18" s="105" t="s">
        <v>165</v>
      </c>
      <c r="FT18" s="106">
        <f>IF(OR(NOT($FT$8),FY7="-"),NA(),FY7)</f>
        <v>333.7</v>
      </c>
      <c r="FU18" s="106">
        <f>IF(OR(NOT($FT$8),FZ7="-"),NA(),FZ7)</f>
        <v>351.4</v>
      </c>
      <c r="FV18" s="106">
        <f>IF(OR(NOT($FT$8),GA7="-"),NA(),GA7)</f>
        <v>390.3</v>
      </c>
      <c r="FW18" s="106">
        <f>IF(OR(NOT($FT$8),GB7="-"),NA(),GB7)</f>
        <v>394.9</v>
      </c>
      <c r="FX18" s="106">
        <f>IF(OR(NOT($FT$8),GC7="-"),NA(),GC7)</f>
        <v>375</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f>IF(OR(NOT($GN$8),GS7="-"),NA(),GS7)</f>
        <v>58.4</v>
      </c>
      <c r="GO18" s="106">
        <f>IF(OR(NOT($GN$8),GT7="-"),NA(),GT7)</f>
        <v>80.599999999999994</v>
      </c>
      <c r="GP18" s="106">
        <f>IF(OR(NOT($GN$8),GU7="-"),NA(),GU7)</f>
        <v>85.6</v>
      </c>
      <c r="GQ18" s="106">
        <f>IF(OR(NOT($GN$8),GV7="-"),NA(),GV7)</f>
        <v>92</v>
      </c>
      <c r="GR18" s="106">
        <f>IF(OR(NOT($GN$8),GW7="-"),NA(),GW7)</f>
        <v>94.7</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168</v>
      </c>
      <c r="C20" s="196"/>
      <c r="D20" s="100"/>
    </row>
    <row r="21" spans="1:374">
      <c r="A21" s="97">
        <f t="shared" si="7"/>
        <v>7</v>
      </c>
      <c r="B21" s="196" t="s">
        <v>169</v>
      </c>
      <c r="C21" s="196"/>
      <c r="D21" s="100"/>
    </row>
    <row r="22" spans="1:374">
      <c r="A22" s="97">
        <f t="shared" si="7"/>
        <v>8</v>
      </c>
      <c r="B22" s="196" t="s">
        <v>170</v>
      </c>
      <c r="C22" s="196"/>
      <c r="D22" s="100"/>
      <c r="E22" s="197" t="s">
        <v>171</v>
      </c>
      <c r="F22" s="198"/>
      <c r="G22" s="198"/>
      <c r="H22" s="198"/>
      <c r="I22" s="199"/>
    </row>
    <row r="23" spans="1:374">
      <c r="A23" s="97">
        <f t="shared" si="7"/>
        <v>9</v>
      </c>
      <c r="B23" s="196" t="s">
        <v>172</v>
      </c>
      <c r="C23" s="196"/>
      <c r="D23" s="100"/>
      <c r="E23" s="200"/>
      <c r="F23" s="201"/>
      <c r="G23" s="201"/>
      <c r="H23" s="201"/>
      <c r="I23" s="202"/>
    </row>
    <row r="24" spans="1:374">
      <c r="A24" s="97">
        <f t="shared" si="7"/>
        <v>10</v>
      </c>
      <c r="B24" s="196" t="s">
        <v>173</v>
      </c>
      <c r="C24" s="196"/>
      <c r="D24" s="100"/>
      <c r="E24" s="200"/>
      <c r="F24" s="201"/>
      <c r="G24" s="201"/>
      <c r="H24" s="201"/>
      <c r="I24" s="202"/>
    </row>
    <row r="25" spans="1:374">
      <c r="A25" s="97">
        <f t="shared" si="7"/>
        <v>11</v>
      </c>
      <c r="B25" s="196" t="s">
        <v>174</v>
      </c>
      <c r="C25" s="196"/>
      <c r="D25" s="100"/>
      <c r="E25" s="200"/>
      <c r="F25" s="201"/>
      <c r="G25" s="201"/>
      <c r="H25" s="201"/>
      <c r="I25" s="202"/>
    </row>
    <row r="26" spans="1:374">
      <c r="A26" s="97">
        <f t="shared" si="7"/>
        <v>12</v>
      </c>
      <c r="B26" s="196" t="s">
        <v>175</v>
      </c>
      <c r="C26" s="196"/>
      <c r="D26" s="100"/>
      <c r="E26" s="200"/>
      <c r="F26" s="201"/>
      <c r="G26" s="201"/>
      <c r="H26" s="201"/>
      <c r="I26" s="202"/>
    </row>
    <row r="27" spans="1:374">
      <c r="A27" s="97">
        <f t="shared" si="7"/>
        <v>13</v>
      </c>
      <c r="B27" s="196" t="s">
        <v>176</v>
      </c>
      <c r="C27" s="196"/>
      <c r="D27" s="100"/>
      <c r="E27" s="200"/>
      <c r="F27" s="201"/>
      <c r="G27" s="201"/>
      <c r="H27" s="201"/>
      <c r="I27" s="202"/>
    </row>
    <row r="28" spans="1:374">
      <c r="A28" s="97">
        <f t="shared" si="7"/>
        <v>14</v>
      </c>
      <c r="B28" s="196" t="s">
        <v>177</v>
      </c>
      <c r="C28" s="196"/>
      <c r="D28" s="100"/>
      <c r="E28" s="200"/>
      <c r="F28" s="201"/>
      <c r="G28" s="201"/>
      <c r="H28" s="201"/>
      <c r="I28" s="202"/>
    </row>
    <row r="29" spans="1:374">
      <c r="A29" s="97">
        <f t="shared" si="7"/>
        <v>15</v>
      </c>
      <c r="B29" s="196" t="s">
        <v>178</v>
      </c>
      <c r="C29" s="196"/>
      <c r="D29" s="100"/>
      <c r="E29" s="200"/>
      <c r="F29" s="201"/>
      <c r="G29" s="201"/>
      <c r="H29" s="201"/>
      <c r="I29" s="202"/>
    </row>
    <row r="30" spans="1:374">
      <c r="A30" s="97">
        <f t="shared" si="7"/>
        <v>16</v>
      </c>
      <c r="B30" s="196" t="s">
        <v>179</v>
      </c>
      <c r="C30" s="196"/>
      <c r="D30" s="100"/>
      <c r="E30" s="200"/>
      <c r="F30" s="201"/>
      <c r="G30" s="201"/>
      <c r="H30" s="201"/>
      <c r="I30" s="202"/>
    </row>
    <row r="31" spans="1:374">
      <c r="A31" s="97">
        <f t="shared" si="7"/>
        <v>17</v>
      </c>
      <c r="B31" s="196" t="s">
        <v>180</v>
      </c>
      <c r="C31" s="196"/>
      <c r="D31" s="100"/>
      <c r="E31" s="200"/>
      <c r="F31" s="201"/>
      <c r="G31" s="201"/>
      <c r="H31" s="201"/>
      <c r="I31" s="202"/>
    </row>
    <row r="32" spans="1:374">
      <c r="A32" s="97">
        <f t="shared" si="7"/>
        <v>18</v>
      </c>
      <c r="B32" s="196" t="s">
        <v>181</v>
      </c>
      <c r="C32" s="196"/>
      <c r="D32" s="100"/>
      <c r="E32" s="200"/>
      <c r="F32" s="201"/>
      <c r="G32" s="201"/>
      <c r="H32" s="201"/>
      <c r="I32" s="202"/>
    </row>
    <row r="33" spans="1:16">
      <c r="A33" s="97">
        <f t="shared" si="7"/>
        <v>19</v>
      </c>
      <c r="B33" s="196" t="s">
        <v>182</v>
      </c>
      <c r="C33" s="196"/>
      <c r="D33" s="100"/>
      <c r="E33" s="200"/>
      <c r="F33" s="201"/>
      <c r="G33" s="201"/>
      <c r="H33" s="201"/>
      <c r="I33" s="202"/>
    </row>
    <row r="34" spans="1:16">
      <c r="A34" s="97">
        <f t="shared" si="7"/>
        <v>20</v>
      </c>
      <c r="B34" s="196" t="s">
        <v>183</v>
      </c>
      <c r="C34" s="196"/>
      <c r="D34" s="100"/>
      <c r="E34" s="200"/>
      <c r="F34" s="201"/>
      <c r="G34" s="201"/>
      <c r="H34" s="201"/>
      <c r="I34" s="202"/>
    </row>
    <row r="35" spans="1:16" ht="25.5" customHeight="1">
      <c r="E35" s="203"/>
      <c r="F35" s="204"/>
      <c r="G35" s="204"/>
      <c r="H35" s="204"/>
      <c r="I35" s="205"/>
    </row>
    <row r="36" spans="1:16">
      <c r="A36" t="s">
        <v>184</v>
      </c>
      <c r="B36" t="s">
        <v>185</v>
      </c>
    </row>
    <row r="37" spans="1:16">
      <c r="A37" t="s">
        <v>186</v>
      </c>
      <c r="B37" t="s">
        <v>187</v>
      </c>
      <c r="L37" s="197" t="s">
        <v>171</v>
      </c>
      <c r="M37" s="198"/>
      <c r="N37" s="198"/>
      <c r="O37" s="198"/>
      <c r="P37" s="199"/>
    </row>
    <row r="38" spans="1:16">
      <c r="A38" t="s">
        <v>188</v>
      </c>
      <c r="B38" t="s">
        <v>189</v>
      </c>
      <c r="L38" s="200"/>
      <c r="M38" s="201"/>
      <c r="N38" s="201"/>
      <c r="O38" s="201"/>
      <c r="P38" s="202"/>
    </row>
    <row r="39" spans="1:16">
      <c r="A39" t="s">
        <v>190</v>
      </c>
      <c r="B39" t="s">
        <v>191</v>
      </c>
      <c r="L39" s="200"/>
      <c r="M39" s="201"/>
      <c r="N39" s="201"/>
      <c r="O39" s="201"/>
      <c r="P39" s="202"/>
    </row>
    <row r="40" spans="1:16">
      <c r="A40" t="s">
        <v>192</v>
      </c>
      <c r="B40" t="s">
        <v>193</v>
      </c>
      <c r="L40" s="200"/>
      <c r="M40" s="201"/>
      <c r="N40" s="201"/>
      <c r="O40" s="201"/>
      <c r="P40" s="202"/>
    </row>
    <row r="41" spans="1:16">
      <c r="A41" t="s">
        <v>194</v>
      </c>
      <c r="B41" t="s">
        <v>195</v>
      </c>
      <c r="L41" s="200"/>
      <c r="M41" s="201"/>
      <c r="N41" s="201"/>
      <c r="O41" s="201"/>
      <c r="P41" s="202"/>
    </row>
    <row r="42" spans="1:16">
      <c r="A42" t="s">
        <v>196</v>
      </c>
      <c r="B42" t="s">
        <v>197</v>
      </c>
      <c r="L42" s="200"/>
      <c r="M42" s="201"/>
      <c r="N42" s="201"/>
      <c r="O42" s="201"/>
      <c r="P42" s="202"/>
    </row>
    <row r="43" spans="1:16">
      <c r="A43" t="s">
        <v>198</v>
      </c>
      <c r="B43" t="s">
        <v>199</v>
      </c>
      <c r="L43" s="200"/>
      <c r="M43" s="201"/>
      <c r="N43" s="201"/>
      <c r="O43" s="201"/>
      <c r="P43" s="202"/>
    </row>
    <row r="44" spans="1:16">
      <c r="A44" t="s">
        <v>200</v>
      </c>
      <c r="B44" t="s">
        <v>201</v>
      </c>
      <c r="L44" s="200"/>
      <c r="M44" s="201"/>
      <c r="N44" s="201"/>
      <c r="O44" s="201"/>
      <c r="P44" s="202"/>
    </row>
    <row r="45" spans="1:16">
      <c r="A45" t="s">
        <v>202</v>
      </c>
      <c r="B45" t="s">
        <v>203</v>
      </c>
      <c r="L45" s="200"/>
      <c r="M45" s="201"/>
      <c r="N45" s="201"/>
      <c r="O45" s="201"/>
      <c r="P45" s="202"/>
    </row>
    <row r="46" spans="1:16">
      <c r="A46" t="s">
        <v>204</v>
      </c>
      <c r="B46" t="s">
        <v>205</v>
      </c>
      <c r="L46" s="200"/>
      <c r="M46" s="201"/>
      <c r="N46" s="201"/>
      <c r="O46" s="201"/>
      <c r="P46" s="202"/>
    </row>
    <row r="47" spans="1:16">
      <c r="A47" t="s">
        <v>206</v>
      </c>
      <c r="B47" t="s">
        <v>207</v>
      </c>
      <c r="L47" s="200"/>
      <c r="M47" s="201"/>
      <c r="N47" s="201"/>
      <c r="O47" s="201"/>
      <c r="P47" s="202"/>
    </row>
    <row r="48" spans="1:16">
      <c r="A48" t="s">
        <v>208</v>
      </c>
      <c r="B48" t="s">
        <v>209</v>
      </c>
      <c r="L48" s="200"/>
      <c r="M48" s="201"/>
      <c r="N48" s="201"/>
      <c r="O48" s="201"/>
      <c r="P48" s="202"/>
    </row>
    <row r="49" spans="1:16">
      <c r="A49" t="s">
        <v>210</v>
      </c>
      <c r="B49" t="s">
        <v>211</v>
      </c>
      <c r="L49" s="200"/>
      <c r="M49" s="201"/>
      <c r="N49" s="201"/>
      <c r="O49" s="201"/>
      <c r="P49" s="202"/>
    </row>
    <row r="50" spans="1:16" ht="26.25" customHeight="1">
      <c r="A50" t="s">
        <v>212</v>
      </c>
      <c r="B50" t="s">
        <v>213</v>
      </c>
      <c r="L50" s="203"/>
      <c r="M50" s="204"/>
      <c r="N50" s="204"/>
      <c r="O50" s="204"/>
      <c r="P50" s="205"/>
    </row>
    <row r="51" spans="1:16">
      <c r="A51" t="s">
        <v>214</v>
      </c>
      <c r="B51" t="s">
        <v>215</v>
      </c>
    </row>
    <row r="52" spans="1:16">
      <c r="A52" t="s">
        <v>216</v>
      </c>
      <c r="B52" t="s">
        <v>217</v>
      </c>
    </row>
    <row r="53" spans="1:16">
      <c r="A53" t="s">
        <v>218</v>
      </c>
      <c r="B53" t="s">
        <v>219</v>
      </c>
    </row>
    <row r="54" spans="1:16">
      <c r="A54" t="s">
        <v>220</v>
      </c>
      <c r="B54" t="s">
        <v>221</v>
      </c>
    </row>
    <row r="55" spans="1:16">
      <c r="A55" t="s">
        <v>222</v>
      </c>
      <c r="B55" t="s">
        <v>223</v>
      </c>
    </row>
    <row r="56" spans="1:16">
      <c r="A56" t="s">
        <v>224</v>
      </c>
      <c r="B56" t="s">
        <v>225</v>
      </c>
    </row>
    <row r="57" spans="1:16">
      <c r="A57" t="s">
        <v>226</v>
      </c>
      <c r="B57" t="s">
        <v>227</v>
      </c>
    </row>
    <row r="58" spans="1:16">
      <c r="A58" t="s">
        <v>228</v>
      </c>
      <c r="B58" t="s">
        <v>229</v>
      </c>
    </row>
    <row r="59" spans="1:16">
      <c r="A59" t="s">
        <v>230</v>
      </c>
      <c r="B59" t="s">
        <v>231</v>
      </c>
    </row>
    <row r="60" spans="1:16">
      <c r="A60" t="s">
        <v>232</v>
      </c>
      <c r="B60" t="s">
        <v>233</v>
      </c>
    </row>
    <row r="61" spans="1:16">
      <c r="A61" t="s">
        <v>234</v>
      </c>
      <c r="B61" t="s">
        <v>235</v>
      </c>
    </row>
    <row r="62" spans="1:16">
      <c r="A62" t="s">
        <v>236</v>
      </c>
      <c r="B62" t="s">
        <v>237</v>
      </c>
    </row>
    <row r="63" spans="1:16">
      <c r="A63" t="s">
        <v>238</v>
      </c>
      <c r="B63" t="s">
        <v>239</v>
      </c>
    </row>
    <row r="64" spans="1:16">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row r="86" spans="1:2">
      <c r="A86" t="s">
        <v>265</v>
      </c>
      <c r="B86" t="s">
        <v>266</v>
      </c>
    </row>
    <row r="87" spans="1:2">
      <c r="A87" t="s">
        <v>267</v>
      </c>
      <c r="B87" t="s">
        <v>266</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worksheet>
</file>