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06総務部\財政課\10_地方公営企業\04_経営比較分析\R01\新しいフォルダー\02_各課回答\"/>
    </mc:Choice>
  </mc:AlternateContent>
  <workbookProtection workbookAlgorithmName="SHA-512" workbookHashValue="C+sr4JjXgJiyxrsQ3c3NWzPpttbr881jROt4f7nvQW38NhabOo3gJVfLzcVD/FWp063bI0NaktHdcStMhI53PA==" workbookSaltValue="/t1UviWP/Lmj16PbQRvvaw=="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<sst xmlns="http://schemas.openxmlformats.org/spreadsheetml/2006/main" count="220" uniqueCount="107">
  <si>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</si>
  <si>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</si>
  <si>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</si>
  <si>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</si>
  <si>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</si>
  <si>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</si>
  <si>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</si>
  <si>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</si>
  <si>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</si>
  <si>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</si>
  <si>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</si>
  <si>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</si>
  <si>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</si>
  <si>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</si>
  <si>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</si>
  <si>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</si>
  <si>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</si>
  <si>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</si>
  <si>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</si>
  <si>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</si>
  <si>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</si>
  <si>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</si>
  <si>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</si>
  <si>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</si>
  <si>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</si>
  <si>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</si>
  <si>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</si>
  <si>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</si>
  <si>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</si>
  <si>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</si>
  <si>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</si>
  <si>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</si>
  <si>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</si>
  <si>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</si>
  <si>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</si>
  <si>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</si>
  <si>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</si>
  <si>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</si>
  <si>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</si>
  <si>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</si>
  <si>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</si>
  <si>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</si>
  <si>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</si>
  <si>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</si>
  <si>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</si>
  <si>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</si>
  <si>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</si>
  <si>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</si>
  <si>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</si>
  <si>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</si>
  <si>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</si>
  <si>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</si>
  <si>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</si>
  <si>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</si>
  <si>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</si>
  <si>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</si>
  <si>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</si>
  <si>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</si>
  <si>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</si>
  <si>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</si>
  <si>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</si>
  <si>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</si>
  <si>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</si>
  <si>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</si>
  <si>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</si>
  <si>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</si>
  <si>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</si>
  <si>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</si>
  <si>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</si>
  <si>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</si>
  <si>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</si>
  <si>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</si>
  <si>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</si>
  <si>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</si>
  <si>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</si>
  <si>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</si>
  <si>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</si>
  <si>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</si>
  <si>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</si>
  <si>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</si>
  <si>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</si>
  <si>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</si>
  <si>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</si>
  <si>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</si>
  <si>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</si>
  <si>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</si>
  <si>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</si>
  <si>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</si>
  <si>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</si>
  <si>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</si>
  <si>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</si>
  <si>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</si>
  <si>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</si>
  <si>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</si>
  <si>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</si>
  <si>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</si>
  <si>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</si>
  <si>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</si>
  <si>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</si>
  <si>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</si>
  <si>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</si>
  <si>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</si>
  <si>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</si>
  <si>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</si>
  <si>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状況でも記載したが、30年度に統合した簡易水道事業の影響は大きく、ほぼすべての項目で経営状況が悪化していることが改めて認識されたところである。これに加え施設の老朽化も進行しており、経営の改善と施設更新の促進の2つの命題を解決するには料金改定しかない状況となっている。今後はこのような水道事業の状況を住民に周知するとともに料金改定についても理解をしていただくよう努力する必要がある。</t>
    <rPh sb="0" eb="2">
      <t>ケイエイ</t>
    </rPh>
    <rPh sb="3" eb="5">
      <t>ジョウキョウ</t>
    </rPh>
    <rPh sb="7" eb="9">
      <t>キサイ</t>
    </rPh>
    <rPh sb="15" eb="17">
      <t>ネンド</t>
    </rPh>
    <rPh sb="18" eb="20">
      <t>トウゴウ</t>
    </rPh>
    <rPh sb="22" eb="24">
      <t>カンイ</t>
    </rPh>
    <rPh sb="24" eb="26">
      <t>スイドウ</t>
    </rPh>
    <rPh sb="26" eb="28">
      <t>ジギョウ</t>
    </rPh>
    <rPh sb="29" eb="31">
      <t>エイキョウ</t>
    </rPh>
    <rPh sb="32" eb="33">
      <t>オオ</t>
    </rPh>
    <rPh sb="42" eb="44">
      <t>コウモク</t>
    </rPh>
    <rPh sb="45" eb="47">
      <t>ケイエイ</t>
    </rPh>
    <rPh sb="47" eb="49">
      <t>ジョウキョウ</t>
    </rPh>
    <rPh sb="50" eb="52">
      <t>アッカ</t>
    </rPh>
    <rPh sb="59" eb="60">
      <t>アラタ</t>
    </rPh>
    <rPh sb="62" eb="64">
      <t>ニンシキ</t>
    </rPh>
    <rPh sb="77" eb="78">
      <t>クワ</t>
    </rPh>
    <rPh sb="79" eb="81">
      <t>シセツ</t>
    </rPh>
    <rPh sb="82" eb="85">
      <t>ロウキュウカ</t>
    </rPh>
    <rPh sb="86" eb="88">
      <t>シンコウ</t>
    </rPh>
    <rPh sb="93" eb="95">
      <t>ケイエイ</t>
    </rPh>
    <rPh sb="96" eb="98">
      <t>カイゼン</t>
    </rPh>
    <rPh sb="99" eb="101">
      <t>シセツ</t>
    </rPh>
    <rPh sb="101" eb="103">
      <t>コウシン</t>
    </rPh>
    <rPh sb="104" eb="106">
      <t>ソクシン</t>
    </rPh>
    <rPh sb="110" eb="112">
      <t>メイダイ</t>
    </rPh>
    <rPh sb="113" eb="115">
      <t>カイケツ</t>
    </rPh>
    <rPh sb="119" eb="121">
      <t>リョウキン</t>
    </rPh>
    <rPh sb="121" eb="123">
      <t>カイテイ</t>
    </rPh>
    <rPh sb="127" eb="129">
      <t>ジョウキョウ</t>
    </rPh>
    <rPh sb="136" eb="138">
      <t>コンゴ</t>
    </rPh>
    <rPh sb="144" eb="146">
      <t>スイドウ</t>
    </rPh>
    <rPh sb="146" eb="148">
      <t>ジギョウ</t>
    </rPh>
    <rPh sb="149" eb="151">
      <t>ジョウキョウ</t>
    </rPh>
    <rPh sb="152" eb="154">
      <t>ジュウミン</t>
    </rPh>
    <rPh sb="155" eb="157">
      <t>シュウチ</t>
    </rPh>
    <rPh sb="163" eb="165">
      <t>リョウキン</t>
    </rPh>
    <rPh sb="165" eb="167">
      <t>カイテイ</t>
    </rPh>
    <rPh sb="172" eb="174">
      <t>リカイ</t>
    </rPh>
    <rPh sb="183" eb="185">
      <t>ドリョク</t>
    </rPh>
    <rPh sb="187" eb="189">
      <t>ヒツヨウ</t>
    </rPh>
    <phoneticPr fontId="4"/>
  </si>
  <si>
    <t>老朽化の状況については、有形固定資産減価償却率が上昇しており、施設更新ができていないことが考えられる。管路経年化率が減少しているが、これは統合の影響と思われ一時的な現象であると考えている。今後については、令和2年度から施設耐震化更新計画の実施が本格化する予定であり、令和2年度以降においては、徐々に改善するものと思われる。</t>
    <rPh sb="0" eb="3">
      <t>ロウキュウカ</t>
    </rPh>
    <rPh sb="4" eb="6">
      <t>ジョウキョウ</t>
    </rPh>
    <rPh sb="12" eb="14">
      <t>ユウケイ</t>
    </rPh>
    <rPh sb="14" eb="16">
      <t>コテイ</t>
    </rPh>
    <rPh sb="16" eb="18">
      <t>シサン</t>
    </rPh>
    <rPh sb="18" eb="20">
      <t>ゲンカ</t>
    </rPh>
    <rPh sb="20" eb="22">
      <t>ショウキャク</t>
    </rPh>
    <rPh sb="22" eb="23">
      <t>リツ</t>
    </rPh>
    <rPh sb="24" eb="26">
      <t>ジョウショウ</t>
    </rPh>
    <rPh sb="31" eb="33">
      <t>シセツ</t>
    </rPh>
    <rPh sb="33" eb="35">
      <t>コウシン</t>
    </rPh>
    <rPh sb="45" eb="46">
      <t>カンガ</t>
    </rPh>
    <rPh sb="51" eb="53">
      <t>カンロ</t>
    </rPh>
    <rPh sb="53" eb="56">
      <t>ケイネンカ</t>
    </rPh>
    <rPh sb="56" eb="57">
      <t>リツ</t>
    </rPh>
    <rPh sb="58" eb="60">
      <t>ゲンショウ</t>
    </rPh>
    <rPh sb="69" eb="71">
      <t>トウゴウ</t>
    </rPh>
    <rPh sb="72" eb="74">
      <t>エイキョウ</t>
    </rPh>
    <rPh sb="75" eb="76">
      <t>オモ</t>
    </rPh>
    <rPh sb="78" eb="81">
      <t>イチジテキ</t>
    </rPh>
    <rPh sb="82" eb="84">
      <t>ゲンショウ</t>
    </rPh>
    <rPh sb="88" eb="89">
      <t>カンガ</t>
    </rPh>
    <rPh sb="94" eb="96">
      <t>コンゴ</t>
    </rPh>
    <rPh sb="102" eb="104">
      <t>レイワ</t>
    </rPh>
    <rPh sb="105" eb="107">
      <t>ネンド</t>
    </rPh>
    <rPh sb="109" eb="111">
      <t>シセツ</t>
    </rPh>
    <rPh sb="111" eb="114">
      <t>タイシンカ</t>
    </rPh>
    <rPh sb="114" eb="116">
      <t>コウシン</t>
    </rPh>
    <rPh sb="116" eb="118">
      <t>ケイカク</t>
    </rPh>
    <rPh sb="119" eb="121">
      <t>ジッシ</t>
    </rPh>
    <rPh sb="122" eb="125">
      <t>ホンカクカ</t>
    </rPh>
    <rPh sb="127" eb="129">
      <t>ヨテイ</t>
    </rPh>
    <rPh sb="133" eb="135">
      <t>レイワ</t>
    </rPh>
    <rPh sb="136" eb="138">
      <t>ネンド</t>
    </rPh>
    <rPh sb="138" eb="140">
      <t>イコウ</t>
    </rPh>
    <rPh sb="146" eb="148">
      <t>ジョジョ</t>
    </rPh>
    <rPh sb="149" eb="151">
      <t>カイゼン</t>
    </rPh>
    <rPh sb="156" eb="157">
      <t>オモ</t>
    </rPh>
    <phoneticPr fontId="4"/>
  </si>
  <si>
    <t>平成30年度に統合をした簡易水道事業の経営を引き継いだ結果、累積欠損金比率及び有収率を除きすべての数値が悪化した。
　次に悪化した各項目につきそれぞれ現状について記載したい。はじめに経常収支比率についてであるが、30年度は104.03%で健全の目安である100％をかろうじて超えたが、これについては統合に伴う他会計補助金の収入があったものである。次に、企業債残高給水収益比率であるが、統合した簡易水道事業の債務残高が多額であったため、同比率が前年度にくらべ100ポイント以上悪化したものである。さらに、料金回収率、給水原価についても簡易水道事業を引き継いだ結果、類似団体平均値より大幅に悪化している状況となっている。経営状況の改善については、建設改良工事など経費削減等を図ることが考えられるが、それも限界があることから、水道料金の改定を行う状況となっている。</t>
    <rPh sb="0" eb="2">
      <t>ヘイセイ</t>
    </rPh>
    <rPh sb="4" eb="6">
      <t>ネンド</t>
    </rPh>
    <rPh sb="7" eb="9">
      <t>トウゴウ</t>
    </rPh>
    <rPh sb="12" eb="14">
      <t>カンイ</t>
    </rPh>
    <rPh sb="14" eb="16">
      <t>スイドウ</t>
    </rPh>
    <rPh sb="16" eb="18">
      <t>ジギョウ</t>
    </rPh>
    <rPh sb="19" eb="21">
      <t>ケイエイ</t>
    </rPh>
    <rPh sb="22" eb="23">
      <t>ヒ</t>
    </rPh>
    <rPh sb="24" eb="25">
      <t>ツ</t>
    </rPh>
    <rPh sb="27" eb="29">
      <t>ケッカ</t>
    </rPh>
    <rPh sb="30" eb="32">
      <t>ルイセキ</t>
    </rPh>
    <rPh sb="32" eb="34">
      <t>ケッソン</t>
    </rPh>
    <rPh sb="34" eb="35">
      <t>キン</t>
    </rPh>
    <rPh sb="35" eb="37">
      <t>ヒリツ</t>
    </rPh>
    <rPh sb="37" eb="38">
      <t>オヨ</t>
    </rPh>
    <rPh sb="39" eb="42">
      <t>ユウシュウリツ</t>
    </rPh>
    <rPh sb="43" eb="44">
      <t>ノゾ</t>
    </rPh>
    <rPh sb="49" eb="51">
      <t>スウチ</t>
    </rPh>
    <rPh sb="52" eb="54">
      <t>アッカ</t>
    </rPh>
    <rPh sb="59" eb="60">
      <t>ツギ</t>
    </rPh>
    <rPh sb="61" eb="63">
      <t>アッカ</t>
    </rPh>
    <rPh sb="65" eb="66">
      <t>カク</t>
    </rPh>
    <rPh sb="66" eb="68">
      <t>コウモク</t>
    </rPh>
    <rPh sb="75" eb="77">
      <t>ゲンジョウ</t>
    </rPh>
    <rPh sb="81" eb="83">
      <t>キサイ</t>
    </rPh>
    <rPh sb="91" eb="93">
      <t>ケイジョウ</t>
    </rPh>
    <rPh sb="93" eb="95">
      <t>シュウシ</t>
    </rPh>
    <rPh sb="95" eb="97">
      <t>ヒリツ</t>
    </rPh>
    <rPh sb="119" eb="121">
      <t>ケンゼン</t>
    </rPh>
    <rPh sb="122" eb="124">
      <t>メヤス</t>
    </rPh>
    <rPh sb="137" eb="138">
      <t>コ</t>
    </rPh>
    <rPh sb="149" eb="151">
      <t>トウゴウ</t>
    </rPh>
    <rPh sb="152" eb="153">
      <t>トモナ</t>
    </rPh>
    <rPh sb="154" eb="155">
      <t>タ</t>
    </rPh>
    <rPh sb="155" eb="157">
      <t>カイケイ</t>
    </rPh>
    <rPh sb="157" eb="160">
      <t>ホジョキン</t>
    </rPh>
    <rPh sb="161" eb="163">
      <t>シュウニュウ</t>
    </rPh>
    <rPh sb="173" eb="174">
      <t>ツギ</t>
    </rPh>
    <rPh sb="192" eb="194">
      <t>トウゴウ</t>
    </rPh>
    <rPh sb="196" eb="198">
      <t>カンイ</t>
    </rPh>
    <rPh sb="198" eb="200">
      <t>スイドウ</t>
    </rPh>
    <rPh sb="200" eb="202">
      <t>ジギョウ</t>
    </rPh>
    <rPh sb="203" eb="205">
      <t>サイム</t>
    </rPh>
    <rPh sb="205" eb="207">
      <t>ザンダカ</t>
    </rPh>
    <rPh sb="208" eb="210">
      <t>タガク</t>
    </rPh>
    <rPh sb="217" eb="218">
      <t>ドウ</t>
    </rPh>
    <rPh sb="218" eb="220">
      <t>ヒリツ</t>
    </rPh>
    <rPh sb="266" eb="268">
      <t>カンイ</t>
    </rPh>
    <rPh sb="268" eb="270">
      <t>スイドウ</t>
    </rPh>
    <rPh sb="270" eb="272">
      <t>ジギョウ</t>
    </rPh>
    <rPh sb="273" eb="274">
      <t>ヒ</t>
    </rPh>
    <rPh sb="275" eb="276">
      <t>ツ</t>
    </rPh>
    <rPh sb="278" eb="280">
      <t>ケッカ</t>
    </rPh>
    <rPh sb="299" eb="301">
      <t>ジョウキョウ</t>
    </rPh>
    <rPh sb="308" eb="310">
      <t>ケイエイ</t>
    </rPh>
    <rPh sb="310" eb="312">
      <t>ジョウキョウ</t>
    </rPh>
    <rPh sb="313" eb="315">
      <t>カイゼン</t>
    </rPh>
    <rPh sb="321" eb="323">
      <t>ケンセツ</t>
    </rPh>
    <rPh sb="323" eb="325">
      <t>カイリョウ</t>
    </rPh>
    <rPh sb="325" eb="327">
      <t>コウジ</t>
    </rPh>
    <rPh sb="340" eb="341">
      <t>カンガ</t>
    </rPh>
    <rPh sb="350" eb="352">
      <t>ゲンカイ</t>
    </rPh>
    <rPh sb="370" eb="37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</si>
</sst>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0.34</c:v>
                </c:pt>
                <c:pt idx="2">
                  <c:v>0.02</c:v>
                </c:pt>
                <c:pt idx="3">
                  <c:v>0.09</c:v>
                </c:pt>
                <c:pt idx="4">
                  <c:v>7.0000000000000007E-2</c:v>
                </c:pt>
              </c:numCache>
            </c:numRef>
          </c:val>
          <c:extLst>
            <c:ext xmlns:c16="http://schemas.microsoft.com/office/drawing/2014/chart" uri="{C3380CC4-5D6E-409C-BE32-E72D297353CC}">
              <c16:uniqueId val="{00000000-49F9-404C-A557-3C01520C89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49F9-404C-A557-3C01520C89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83.09</c:v>
                </c:pt>
                <c:pt idx="1">
                  <c:v>83.79</c:v>
                </c:pt>
                <c:pt idx="2">
                  <c:v>84.66</c:v>
                </c:pt>
                <c:pt idx="3">
                  <c:v>87.7</c:v>
                </c:pt>
                <c:pt idx="4">
                  <c:v>82.3</c:v>
                </c:pt>
              </c:numCache>
            </c:numRef>
          </c:val>
          <c:extLst>
            <c:ext xmlns:c16="http://schemas.microsoft.com/office/drawing/2014/chart" uri="{C3380CC4-5D6E-409C-BE32-E72D297353CC}">
              <c16:uniqueId val="{00000000-0300-4CDF-80EE-A5A34C55E3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0300-4CDF-80EE-A5A34C55E3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80.849999999999994</c:v>
                </c:pt>
                <c:pt idx="1">
                  <c:v>79.89</c:v>
                </c:pt>
                <c:pt idx="2">
                  <c:v>78.14</c:v>
                </c:pt>
                <c:pt idx="3">
                  <c:v>75.44</c:v>
                </c:pt>
                <c:pt idx="4">
                  <c:v>76.05</c:v>
                </c:pt>
              </c:numCache>
            </c:numRef>
          </c:val>
          <c:extLst>
            <c:ext xmlns:c16="http://schemas.microsoft.com/office/drawing/2014/chart" uri="{C3380CC4-5D6E-409C-BE32-E72D297353CC}">
              <c16:uniqueId val="{00000000-C88D-47E1-B96A-915A6375A0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C88D-47E1-B96A-915A6375A0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c:v>
                </c:pt>
                <c:pt idx="1">
                  <c:v>110.41</c:v>
                </c:pt>
                <c:pt idx="2">
                  <c:v>110.59</c:v>
                </c:pt>
                <c:pt idx="3">
                  <c:v>108.19</c:v>
                </c:pt>
                <c:pt idx="4">
                  <c:v>104.03</c:v>
                </c:pt>
              </c:numCache>
            </c:numRef>
          </c:val>
          <c:extLst>
            <c:ext xmlns:c16="http://schemas.microsoft.com/office/drawing/2014/chart" uri="{C3380CC4-5D6E-409C-BE32-E72D297353CC}">
              <c16:uniqueId val="{00000000-678C-41C1-95FE-23D5BF4BAD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678C-41C1-95FE-23D5BF4BAD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49.65</c:v>
                </c:pt>
                <c:pt idx="1">
                  <c:v>51.15</c:v>
                </c:pt>
                <c:pt idx="2">
                  <c:v>52.58</c:v>
                </c:pt>
                <c:pt idx="3">
                  <c:v>53.68</c:v>
                </c:pt>
                <c:pt idx="4">
                  <c:v>54.35</c:v>
                </c:pt>
              </c:numCache>
            </c:numRef>
          </c:val>
          <c:extLst>
            <c:ext xmlns:c16="http://schemas.microsoft.com/office/drawing/2014/chart" uri="{C3380CC4-5D6E-409C-BE32-E72D297353CC}">
              <c16:uniqueId val="{00000000-BEDD-49BC-B9FB-15B58C6271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BEDD-49BC-B9FB-15B58C6271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23.06</c:v>
                </c:pt>
                <c:pt idx="1">
                  <c:v>26.63</c:v>
                </c:pt>
                <c:pt idx="2">
                  <c:v>26.24</c:v>
                </c:pt>
                <c:pt idx="3">
                  <c:v>26.2</c:v>
                </c:pt>
                <c:pt idx="4">
                  <c:v>22.64</c:v>
                </c:pt>
              </c:numCache>
            </c:numRef>
          </c:val>
          <c:extLst>
            <c:ext xmlns:c16="http://schemas.microsoft.com/office/drawing/2014/chart" uri="{C3380CC4-5D6E-409C-BE32-E72D297353CC}">
              <c16:uniqueId val="{00000000-53A4-451B-B70D-CCA385C395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53A4-451B-B70D-CCA385C395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5-4245-8D05-D8A8D054CA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27A5-4245-8D05-D8A8D054CA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512.27</c:v>
                </c:pt>
                <c:pt idx="1">
                  <c:v>471.19</c:v>
                </c:pt>
                <c:pt idx="2">
                  <c:v>459.1</c:v>
                </c:pt>
                <c:pt idx="3">
                  <c:v>483.11</c:v>
                </c:pt>
                <c:pt idx="4">
                  <c:v>359.5</c:v>
                </c:pt>
              </c:numCache>
            </c:numRef>
          </c:val>
          <c:extLst>
            <c:ext xmlns:c16="http://schemas.microsoft.com/office/drawing/2014/chart" uri="{C3380CC4-5D6E-409C-BE32-E72D297353CC}">
              <c16:uniqueId val="{00000000-637E-40FA-B3B4-DA487E705A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37E-40FA-B3B4-DA487E705A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426.58</c:v>
                </c:pt>
                <c:pt idx="1">
                  <c:v>404.19</c:v>
                </c:pt>
                <c:pt idx="2">
                  <c:v>393.96</c:v>
                </c:pt>
                <c:pt idx="3">
                  <c:v>372.22</c:v>
                </c:pt>
                <c:pt idx="4">
                  <c:v>467.42</c:v>
                </c:pt>
              </c:numCache>
            </c:numRef>
          </c:val>
          <c:extLst>
            <c:ext xmlns:c16="http://schemas.microsoft.com/office/drawing/2014/chart" uri="{C3380CC4-5D6E-409C-BE32-E72D297353CC}">
              <c16:uniqueId val="{00000000-8E44-40D8-81F7-460F4A064B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8E44-40D8-81F7-460F4A064B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99.35</c:v>
                </c:pt>
                <c:pt idx="1">
                  <c:v>102.93</c:v>
                </c:pt>
                <c:pt idx="2">
                  <c:v>103.5</c:v>
                </c:pt>
                <c:pt idx="3">
                  <c:v>100.4</c:v>
                </c:pt>
                <c:pt idx="4">
                  <c:v>90.95</c:v>
                </c:pt>
              </c:numCache>
            </c:numRef>
          </c:val>
          <c:extLst>
            <c:ext xmlns:c16="http://schemas.microsoft.com/office/drawing/2014/chart" uri="{C3380CC4-5D6E-409C-BE32-E72D297353CC}">
              <c16:uniqueId val="{00000000-C9B9-4C9C-89B3-FD0E003D62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9B9-4C9C-89B3-FD0E003D62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162.25</c:v>
                </c:pt>
                <c:pt idx="1">
                  <c:v>156.38</c:v>
                </c:pt>
                <c:pt idx="2">
                  <c:v>155.47999999999999</c:v>
                </c:pt>
                <c:pt idx="3">
                  <c:v>160.68</c:v>
                </c:pt>
                <c:pt idx="4">
                  <c:v>177.94</c:v>
                </c:pt>
              </c:numCache>
            </c:numRef>
          </c:val>
          <c:extLst>
            <c:ext xmlns:c16="http://schemas.microsoft.com/office/drawing/2014/chart" uri="{C3380CC4-5D6E-409C-BE32-E72D297353CC}">
              <c16:uniqueId val="{00000000-BE3B-4B63-ADA9-BBD5E4D3D3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E3B-4B63-ADA9-BBD5E4D3D3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益田市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46871</v>
      </c>
      <c r="AM8" s="70"/>
      <c r="AN8" s="70"/>
      <c r="AO8" s="70"/>
      <c r="AP8" s="70"/>
      <c r="AQ8" s="70"/>
      <c r="AR8" s="70"/>
      <c r="AS8" s="70"/>
      <c r="AT8" s="66">
        <f>データ!$S$6</f>
        <v>733.19</v>
      </c>
      <c r="AU8" s="67"/>
      <c r="AV8" s="67"/>
      <c r="AW8" s="67"/>
      <c r="AX8" s="67"/>
      <c r="AY8" s="67"/>
      <c r="AZ8" s="67"/>
      <c r="BA8" s="67"/>
      <c r="BB8" s="69">
        <f>データ!$T$6</f>
        <v>63.93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64.02</v>
      </c>
      <c r="J10" s="67"/>
      <c r="K10" s="67"/>
      <c r="L10" s="67"/>
      <c r="M10" s="67"/>
      <c r="N10" s="67"/>
      <c r="O10" s="68"/>
      <c r="P10" s="69">
        <f>データ!$P$6</f>
        <v>95.58</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44476</v>
      </c>
      <c r="AM10" s="70"/>
      <c r="AN10" s="70"/>
      <c r="AO10" s="70"/>
      <c r="AP10" s="70"/>
      <c r="AQ10" s="70"/>
      <c r="AR10" s="70"/>
      <c r="AS10" s="70"/>
      <c r="AT10" s="66">
        <f>データ!$V$6</f>
        <v>132.6</v>
      </c>
      <c r="AU10" s="67"/>
      <c r="AV10" s="67"/>
      <c r="AW10" s="67"/>
      <c r="AX10" s="67"/>
      <c r="AY10" s="67"/>
      <c r="AZ10" s="67"/>
      <c r="BA10" s="67"/>
      <c r="BB10" s="69">
        <f>データ!$W$6</f>
        <v>335.41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GsqmHa6uw9qoH1Ke82BqfHlaLRlPTT2KwJJBcVtfLy+YG1hTfKpaH9tT1lEHtzUTaYfiklT/sgs7qHz908K6g==" saltValue="HerdzY8vYfa44M1Nf0Zt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322041</v>
      </c>
      <c r="D6" s="34">
        <f t="shared" si="3"/>
        <v>46</v>
      </c>
      <c r="E6" s="34">
        <f t="shared" si="3"/>
        <v>1</v>
      </c>
      <c r="F6" s="34">
        <f t="shared" si="3"/>
        <v>0</v>
      </c>
      <c r="G6" s="34">
        <f t="shared" si="3"/>
        <v>1</v>
      </c>
      <c r="H6" s="34" t="str">
        <f t="shared" si="3"/>
        <v>島根県　益田市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64.02</v>
      </c>
      <c r="P6" s="35">
        <f t="shared" si="3"/>
        <v>95.58</v>
      </c>
      <c r="Q6" s="35">
        <f t="shared" si="3"/>
        <v>3024</v>
      </c>
      <c r="R6" s="35">
        <f t="shared" si="3"/>
        <v>46871</v>
      </c>
      <c r="S6" s="35">
        <f t="shared" si="3"/>
        <v>733.19</v>
      </c>
      <c r="T6" s="35">
        <f t="shared" si="3"/>
        <v>63.93</v>
      </c>
      <c r="U6" s="35">
        <f t="shared" si="3"/>
        <v>44476</v>
      </c>
      <c r="V6" s="35">
        <f t="shared" si="3"/>
        <v>132.6</v>
      </c>
      <c r="W6" s="35">
        <f t="shared" si="3"/>
        <v>335.41</v>
      </c>
      <c r="X6" s="36">
        <f>IF(X7="",NA(),X7)</f>
        <v>106.2</v>
      </c>
      <c r="Y6" s="36">
        <f t="shared" ref="Y6:AG6" si="4">IF(Y7="",NA(),Y7)</f>
        <v>110.41</v>
      </c>
      <c r="Z6" s="36">
        <f t="shared" si="4"/>
        <v>110.59</v>
      </c>
      <c r="AA6" s="36">
        <f t="shared" si="4"/>
        <v>108.19</v>
      </c>
      <c r="AB6" s="36">
        <f t="shared" si="4"/>
        <v>104.03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512.27</v>
      </c>
      <c r="AU6" s="36">
        <f t="shared" ref="AU6:BC6" si="6">IF(AU7="",NA(),AU7)</f>
        <v>471.19</v>
      </c>
      <c r="AV6" s="36">
        <f t="shared" si="6"/>
        <v>459.1</v>
      </c>
      <c r="AW6" s="36">
        <f t="shared" si="6"/>
        <v>483.11</v>
      </c>
      <c r="AX6" s="36">
        <f t="shared" si="6"/>
        <v>359.5</v>
      </c>
      <c r="AY6" s="36">
        <f t="shared" si="6"/>
        <v>382.09</v>
      </c>
      <c r="AZ6" s="36">
        <f t="shared" si="6"/>
        <v>371.31</v>
      </c>
      <c r="BA6" s="36">
        <f t="shared" si="6"/>
        <v>377.63</v>
      </c>
      <c r="BB6" s="36">
        <f t="shared" si="6"/>
        <v>357.34</v>
      </c>
      <c r="BC6" s="36">
        <f t="shared" si="6"/>
        <v>366.03</v>
      </c>
      <c r="BD6" s="35" t="str">
        <f>IF(BD7="","",IF(BD7="-","【-】","【"&amp;SUBSTITUTE(TEXT(BD7,"#,##0.00"),"-","△")&amp;"】"))</f>
        <v>【261.93】</v>
      </c>
      <c r="BE6" s="36">
        <f>IF(BE7="",NA(),BE7)</f>
        <v>426.58</v>
      </c>
      <c r="BF6" s="36">
        <f t="shared" ref="BF6:BN6" si="7">IF(BF7="",NA(),BF7)</f>
        <v>404.19</v>
      </c>
      <c r="BG6" s="36">
        <f t="shared" si="7"/>
        <v>393.96</v>
      </c>
      <c r="BH6" s="36">
        <f t="shared" si="7"/>
        <v>372.22</v>
      </c>
      <c r="BI6" s="36">
        <f t="shared" si="7"/>
        <v>467.42</v>
      </c>
      <c r="BJ6" s="36">
        <f t="shared" si="7"/>
        <v>385.06</v>
      </c>
      <c r="BK6" s="36">
        <f t="shared" si="7"/>
        <v>373.09</v>
      </c>
      <c r="BL6" s="36">
        <f t="shared" si="7"/>
        <v>364.71</v>
      </c>
      <c r="BM6" s="36">
        <f t="shared" si="7"/>
        <v>373.69</v>
      </c>
      <c r="BN6" s="36">
        <f t="shared" si="7"/>
        <v>370.12</v>
      </c>
      <c r="BO6" s="35" t="str">
        <f>IF(BO7="","",IF(BO7="-","【-】","【"&amp;SUBSTITUTE(TEXT(BO7,"#,##0.00"),"-","△")&amp;"】"))</f>
        <v>【270.46】</v>
      </c>
      <c r="BP6" s="36">
        <f>IF(BP7="",NA(),BP7)</f>
        <v>99.35</v>
      </c>
      <c r="BQ6" s="36">
        <f t="shared" ref="BQ6:BY6" si="8">IF(BQ7="",NA(),BQ7)</f>
        <v>102.93</v>
      </c>
      <c r="BR6" s="36">
        <f t="shared" si="8"/>
        <v>103.5</v>
      </c>
      <c r="BS6" s="36">
        <f t="shared" si="8"/>
        <v>100.4</v>
      </c>
      <c r="BT6" s="36">
        <f t="shared" si="8"/>
        <v>90.95</v>
      </c>
      <c r="BU6" s="36">
        <f t="shared" si="8"/>
        <v>99.07</v>
      </c>
      <c r="BV6" s="36">
        <f t="shared" si="8"/>
        <v>99.99</v>
      </c>
      <c r="BW6" s="36">
        <f t="shared" si="8"/>
        <v>100.65</v>
      </c>
      <c r="BX6" s="36">
        <f t="shared" si="8"/>
        <v>99.87</v>
      </c>
      <c r="BY6" s="36">
        <f t="shared" si="8"/>
        <v>100.42</v>
      </c>
      <c r="BZ6" s="35" t="str">
        <f>IF(BZ7="","",IF(BZ7="-","【-】","【"&amp;SUBSTITUTE(TEXT(BZ7,"#,##0.00"),"-","△")&amp;"】"))</f>
        <v>【103.91】</v>
      </c>
      <c r="CA6" s="36">
        <f>IF(CA7="",NA(),CA7)</f>
        <v>162.25</v>
      </c>
      <c r="CB6" s="36">
        <f t="shared" ref="CB6:CJ6" si="9">IF(CB7="",NA(),CB7)</f>
        <v>156.38</v>
      </c>
      <c r="CC6" s="36">
        <f t="shared" si="9"/>
        <v>155.47999999999999</v>
      </c>
      <c r="CD6" s="36">
        <f t="shared" si="9"/>
        <v>160.68</v>
      </c>
      <c r="CE6" s="36">
        <f t="shared" si="9"/>
        <v>177.94</v>
      </c>
      <c r="CF6" s="36">
        <f t="shared" si="9"/>
        <v>173.03</v>
      </c>
      <c r="CG6" s="36">
        <f t="shared" si="9"/>
        <v>171.15</v>
      </c>
      <c r="CH6" s="36">
        <f t="shared" si="9"/>
        <v>170.19</v>
      </c>
      <c r="CI6" s="36">
        <f t="shared" si="9"/>
        <v>171.81</v>
      </c>
      <c r="CJ6" s="36">
        <f t="shared" si="9"/>
        <v>171.67</v>
      </c>
      <c r="CK6" s="35" t="str">
        <f>IF(CK7="","",IF(CK7="-","【-】","【"&amp;SUBSTITUTE(TEXT(CK7,"#,##0.00"),"-","△")&amp;"】"))</f>
        <v>【167.11】</v>
      </c>
      <c r="CL6" s="36">
        <f>IF(CL7="",NA(),CL7)</f>
        <v>83.09</v>
      </c>
      <c r="CM6" s="36">
        <f t="shared" ref="CM6:CU6" si="10">IF(CM7="",NA(),CM7)</f>
        <v>83.79</v>
      </c>
      <c r="CN6" s="36">
        <f t="shared" si="10"/>
        <v>84.66</v>
      </c>
      <c r="CO6" s="36">
        <f t="shared" si="10"/>
        <v>87.7</v>
      </c>
      <c r="CP6" s="36">
        <f t="shared" si="10"/>
        <v>82.3</v>
      </c>
      <c r="CQ6" s="36">
        <f t="shared" si="10"/>
        <v>58.58</v>
      </c>
      <c r="CR6" s="36">
        <f t="shared" si="10"/>
        <v>58.53</v>
      </c>
      <c r="CS6" s="36">
        <f t="shared" si="10"/>
        <v>59.01</v>
      </c>
      <c r="CT6" s="36">
        <f t="shared" si="10"/>
        <v>60.03</v>
      </c>
      <c r="CU6" s="36">
        <f t="shared" si="10"/>
        <v>59.74</v>
      </c>
      <c r="CV6" s="35" t="str">
        <f>IF(CV7="","",IF(CV7="-","【-】","【"&amp;SUBSTITUTE(TEXT(CV7,"#,##0.00"),"-","△")&amp;"】"))</f>
        <v>【60.27】</v>
      </c>
      <c r="CW6" s="36">
        <f>IF(CW7="",NA(),CW7)</f>
        <v>80.849999999999994</v>
      </c>
      <c r="CX6" s="36">
        <f t="shared" ref="CX6:DF6" si="11">IF(CX7="",NA(),CX7)</f>
        <v>79.89</v>
      </c>
      <c r="CY6" s="36">
        <f t="shared" si="11"/>
        <v>78.14</v>
      </c>
      <c r="CZ6" s="36">
        <f t="shared" si="11"/>
        <v>75.44</v>
      </c>
      <c r="DA6" s="36">
        <f t="shared" si="11"/>
        <v>76.05</v>
      </c>
      <c r="DB6" s="36">
        <f t="shared" si="11"/>
        <v>85.23</v>
      </c>
      <c r="DC6" s="36">
        <f t="shared" si="11"/>
        <v>85.26</v>
      </c>
      <c r="DD6" s="36">
        <f t="shared" si="11"/>
        <v>85.37</v>
      </c>
      <c r="DE6" s="36">
        <f t="shared" si="11"/>
        <v>84.81</v>
      </c>
      <c r="DF6" s="36">
        <f t="shared" si="11"/>
        <v>84.8</v>
      </c>
      <c r="DG6" s="35" t="str">
        <f>IF(DG7="","",IF(DG7="-","【-】","【"&amp;SUBSTITUTE(TEXT(DG7,"#,##0.00"),"-","△")&amp;"】"))</f>
        <v>【89.92】</v>
      </c>
      <c r="DH6" s="36">
        <f>IF(DH7="",NA(),DH7)</f>
        <v>49.65</v>
      </c>
      <c r="DI6" s="36">
        <f t="shared" ref="DI6:DQ6" si="12">IF(DI7="",NA(),DI7)</f>
        <v>51.15</v>
      </c>
      <c r="DJ6" s="36">
        <f t="shared" si="12"/>
        <v>52.58</v>
      </c>
      <c r="DK6" s="36">
        <f t="shared" si="12"/>
        <v>53.68</v>
      </c>
      <c r="DL6" s="36">
        <f t="shared" si="12"/>
        <v>54.35</v>
      </c>
      <c r="DM6" s="36">
        <f t="shared" si="12"/>
        <v>44.31</v>
      </c>
      <c r="DN6" s="36">
        <f t="shared" si="12"/>
        <v>45.75</v>
      </c>
      <c r="DO6" s="36">
        <f t="shared" si="12"/>
        <v>46.9</v>
      </c>
      <c r="DP6" s="36">
        <f t="shared" si="12"/>
        <v>47.28</v>
      </c>
      <c r="DQ6" s="36">
        <f t="shared" si="12"/>
        <v>47.66</v>
      </c>
      <c r="DR6" s="35" t="str">
        <f>IF(DR7="","",IF(DR7="-","【-】","【"&amp;SUBSTITUTE(TEXT(DR7,"#,##0.00"),"-","△")&amp;"】"))</f>
        <v>【48.85】</v>
      </c>
      <c r="DS6" s="36">
        <f>IF(DS7="",NA(),DS7)</f>
        <v>23.06</v>
      </c>
      <c r="DT6" s="36">
        <f t="shared" ref="DT6:EB6" si="13">IF(DT7="",NA(),DT7)</f>
        <v>26.63</v>
      </c>
      <c r="DU6" s="36">
        <f t="shared" si="13"/>
        <v>26.24</v>
      </c>
      <c r="DV6" s="36">
        <f t="shared" si="13"/>
        <v>26.2</v>
      </c>
      <c r="DW6" s="36">
        <f t="shared" si="13"/>
        <v>22.64</v>
      </c>
      <c r="DX6" s="36">
        <f t="shared" si="13"/>
        <v>10.09</v>
      </c>
      <c r="DY6" s="36">
        <f t="shared" si="13"/>
        <v>10.54</v>
      </c>
      <c r="DZ6" s="36">
        <f t="shared" si="13"/>
        <v>12.03</v>
      </c>
      <c r="EA6" s="36">
        <f t="shared" si="13"/>
        <v>12.19</v>
      </c>
      <c r="EB6" s="36">
        <f t="shared" si="13"/>
        <v>15.1</v>
      </c>
      <c r="EC6" s="35" t="str">
        <f>IF(EC7="","",IF(EC7="-","【-】","【"&amp;SUBSTITUTE(TEXT(EC7,"#,##0.00"),"-","△")&amp;"】"))</f>
        <v>【17.80】</v>
      </c>
      <c r="ED6" s="36">
        <f>IF(ED7="",NA(),ED7)</f>
        <v>0.37</v>
      </c>
      <c r="EE6" s="36">
        <f t="shared" ref="EE6:EM6" si="14">IF(EE7="",NA(),EE7)</f>
        <v>0.34</v>
      </c>
      <c r="EF6" s="36">
        <f t="shared" si="14"/>
        <v>0.02</v>
      </c>
      <c r="EG6" s="36">
        <f t="shared" si="14"/>
        <v>0.09</v>
      </c>
      <c r="EH6" s="36">
        <f t="shared" si="14"/>
        <v>7.0000000000000007E-2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322041</v>
      </c>
      <c r="D7" s="38">
        <v>46</v>
      </c>
      <c r="E7" s="38">
        <v>1</v>
      </c>
      <c r="F7" s="38">
        <v>0</v>
      </c>
      <c r="G7" s="38">
        <v>1</v>
      </c>
      <c r="H7" s="38" t="s">
        <v>92</v>
      </c>
      <c r="I7" s="38" t="s">
        <v>93</v>
      </c>
      <c r="J7" s="38" t="s">
        <v>94</v>
      </c>
      <c r="K7" s="38" t="s">
        <v>95</v>
      </c>
      <c r="L7" s="38" t="s">
        <v>96</v>
      </c>
      <c r="M7" s="38" t="s">
        <v>97</v>
      </c>
      <c r="N7" s="39" t="s">
        <v>98</v>
      </c>
      <c r="O7" s="39">
        <v>64.02</v>
      </c>
      <c r="P7" s="39">
        <v>95.58</v>
      </c>
      <c r="Q7" s="39">
        <v>3024</v>
      </c>
      <c r="R7" s="39">
        <v>46871</v>
      </c>
      <c r="S7" s="39">
        <v>733.19</v>
      </c>
      <c r="T7" s="39">
        <v>63.93</v>
      </c>
      <c r="U7" s="39">
        <v>44476</v>
      </c>
      <c r="V7" s="39">
        <v>132.6</v>
      </c>
      <c r="W7" s="39">
        <v>335.41</v>
      </c>
      <c r="X7" s="39">
        <v>106.2</v>
      </c>
      <c r="Y7" s="39">
        <v>110.41</v>
      </c>
      <c r="Z7" s="39">
        <v>110.59</v>
      </c>
      <c r="AA7" s="39">
        <v>108.19</v>
      </c>
      <c r="AB7" s="39">
        <v>104.03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512.27</v>
      </c>
      <c r="AU7" s="39">
        <v>471.19</v>
      </c>
      <c r="AV7" s="39">
        <v>459.1</v>
      </c>
      <c r="AW7" s="39">
        <v>483.11</v>
      </c>
      <c r="AX7" s="39">
        <v>359.5</v>
      </c>
      <c r="AY7" s="39">
        <v>382.09</v>
      </c>
      <c r="AZ7" s="39">
        <v>371.31</v>
      </c>
      <c r="BA7" s="39">
        <v>377.63</v>
      </c>
      <c r="BB7" s="39">
        <v>357.34</v>
      </c>
      <c r="BC7" s="39">
        <v>366.03</v>
      </c>
      <c r="BD7" s="39">
        <v>261.93</v>
      </c>
      <c r="BE7" s="39">
        <v>426.58</v>
      </c>
      <c r="BF7" s="39">
        <v>404.19</v>
      </c>
      <c r="BG7" s="39">
        <v>393.96</v>
      </c>
      <c r="BH7" s="39">
        <v>372.22</v>
      </c>
      <c r="BI7" s="39">
        <v>467.42</v>
      </c>
      <c r="BJ7" s="39">
        <v>385.06</v>
      </c>
      <c r="BK7" s="39">
        <v>373.09</v>
      </c>
      <c r="BL7" s="39">
        <v>364.71</v>
      </c>
      <c r="BM7" s="39">
        <v>373.69</v>
      </c>
      <c r="BN7" s="39">
        <v>370.12</v>
      </c>
      <c r="BO7" s="39">
        <v>270.45999999999998</v>
      </c>
      <c r="BP7" s="39">
        <v>99.35</v>
      </c>
      <c r="BQ7" s="39">
        <v>102.93</v>
      </c>
      <c r="BR7" s="39">
        <v>103.5</v>
      </c>
      <c r="BS7" s="39">
        <v>100.4</v>
      </c>
      <c r="BT7" s="39">
        <v>90.95</v>
      </c>
      <c r="BU7" s="39">
        <v>99.07</v>
      </c>
      <c r="BV7" s="39">
        <v>99.99</v>
      </c>
      <c r="BW7" s="39">
        <v>100.65</v>
      </c>
      <c r="BX7" s="39">
        <v>99.87</v>
      </c>
      <c r="BY7" s="39">
        <v>100.42</v>
      </c>
      <c r="BZ7" s="39">
        <v>103.91</v>
      </c>
      <c r="CA7" s="39">
        <v>162.25</v>
      </c>
      <c r="CB7" s="39">
        <v>156.38</v>
      </c>
      <c r="CC7" s="39">
        <v>155.47999999999999</v>
      </c>
      <c r="CD7" s="39">
        <v>160.68</v>
      </c>
      <c r="CE7" s="39">
        <v>177.94</v>
      </c>
      <c r="CF7" s="39">
        <v>173.03</v>
      </c>
      <c r="CG7" s="39">
        <v>171.15</v>
      </c>
      <c r="CH7" s="39">
        <v>170.19</v>
      </c>
      <c r="CI7" s="39">
        <v>171.81</v>
      </c>
      <c r="CJ7" s="39">
        <v>171.67</v>
      </c>
      <c r="CK7" s="39">
        <v>167.11</v>
      </c>
      <c r="CL7" s="39">
        <v>83.09</v>
      </c>
      <c r="CM7" s="39">
        <v>83.79</v>
      </c>
      <c r="CN7" s="39">
        <v>84.66</v>
      </c>
      <c r="CO7" s="39">
        <v>87.7</v>
      </c>
      <c r="CP7" s="39">
        <v>82.3</v>
      </c>
      <c r="CQ7" s="39">
        <v>58.58</v>
      </c>
      <c r="CR7" s="39">
        <v>58.53</v>
      </c>
      <c r="CS7" s="39">
        <v>59.01</v>
      </c>
      <c r="CT7" s="39">
        <v>60.03</v>
      </c>
      <c r="CU7" s="39">
        <v>59.74</v>
      </c>
      <c r="CV7" s="39">
        <v>60.27</v>
      </c>
      <c r="CW7" s="39">
        <v>80.849999999999994</v>
      </c>
      <c r="CX7" s="39">
        <v>79.89</v>
      </c>
      <c r="CY7" s="39">
        <v>78.14</v>
      </c>
      <c r="CZ7" s="39">
        <v>75.44</v>
      </c>
      <c r="DA7" s="39">
        <v>76.05</v>
      </c>
      <c r="DB7" s="39">
        <v>85.23</v>
      </c>
      <c r="DC7" s="39">
        <v>85.26</v>
      </c>
      <c r="DD7" s="39">
        <v>85.37</v>
      </c>
      <c r="DE7" s="39">
        <v>84.81</v>
      </c>
      <c r="DF7" s="39">
        <v>84.8</v>
      </c>
      <c r="DG7" s="39">
        <v>89.92</v>
      </c>
      <c r="DH7" s="39">
        <v>49.65</v>
      </c>
      <c r="DI7" s="39">
        <v>51.15</v>
      </c>
      <c r="DJ7" s="39">
        <v>52.58</v>
      </c>
      <c r="DK7" s="39">
        <v>53.68</v>
      </c>
      <c r="DL7" s="39">
        <v>54.35</v>
      </c>
      <c r="DM7" s="39">
        <v>44.31</v>
      </c>
      <c r="DN7" s="39">
        <v>45.75</v>
      </c>
      <c r="DO7" s="39">
        <v>46.9</v>
      </c>
      <c r="DP7" s="39">
        <v>47.28</v>
      </c>
      <c r="DQ7" s="39">
        <v>47.66</v>
      </c>
      <c r="DR7" s="39">
        <v>48.85</v>
      </c>
      <c r="DS7" s="39">
        <v>23.06</v>
      </c>
      <c r="DT7" s="39">
        <v>26.63</v>
      </c>
      <c r="DU7" s="39">
        <v>26.24</v>
      </c>
      <c r="DV7" s="39">
        <v>26.2</v>
      </c>
      <c r="DW7" s="39">
        <v>22.64</v>
      </c>
      <c r="DX7" s="39">
        <v>10.09</v>
      </c>
      <c r="DY7" s="39">
        <v>10.54</v>
      </c>
      <c r="DZ7" s="39">
        <v>12.03</v>
      </c>
      <c r="EA7" s="39">
        <v>12.19</v>
      </c>
      <c r="EB7" s="39">
        <v>15.1</v>
      </c>
      <c r="EC7" s="39">
        <v>17.8</v>
      </c>
      <c r="ED7" s="39">
        <v>0.37</v>
      </c>
      <c r="EE7" s="39">
        <v>0.34</v>
      </c>
      <c r="EF7" s="39">
        <v>0.02</v>
      </c>
      <c r="EG7" s="39">
        <v>0.09</v>
      </c>
      <c r="EH7" s="39">
        <v>7.0000000000000007E-2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ZAISEI-105</cp:lastModifiedBy>
  <cp:lastPrinted>2020-02-04T06:09:22Z</cp:lastPrinted>
  <dcterms:created xsi:type="dcterms:W3CDTF">2019-12-05T04:24:14Z</dcterms:created>
  <dcterms:modified xsi:type="dcterms:W3CDTF">2020-02-04T06:13:02Z</dcterms:modified>
  <cp:category/>
</cp:coreProperties>
</file>