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山崎　麻祐\Desktop\経営比較分析表\"/>
    </mc:Choice>
  </mc:AlternateContent>
  <xr:revisionPtr revIDLastSave="0" documentId="13_ncr:1_{7D0BD904-7526-4947-91C6-FB589676F3CD}" xr6:coauthVersionLast="40" xr6:coauthVersionMax="40" xr10:uidLastSave="{00000000-0000-0000-0000-000000000000}"/>
  <workbookProtection workbookAlgorithmName="SHA-512" workbookHashValue="vvJbsF8gQVgfMGOB73EjivXXafxqXDtYNCqeEVSXD72+bHfXc9mTMM9KhDR9sOnEa/MHKZqKIHovVpp2/4CAyQ==" workbookSaltValue="gRBe3OjMCJ3KcsCL82A2M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AD8" i="4" s="1"/>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I10" i="4"/>
  <c r="BB8" i="4"/>
  <c r="AL8" i="4"/>
  <c r="P8" i="4"/>
  <c r="B6"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<sst xmlns="http://schemas.openxmlformats.org/spreadsheetml/2006/main" count="251" uniqueCount="126">
  <si>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</si>
  <si>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</si>
  <si>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</si>
  <si>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</si>
  <si>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</si>
  <si>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</si>
  <si>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</si>
  <si>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</si>
  <si>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</si>
  <si>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</si>
  <si>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</si>
  <si>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</si>
  <si>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</si>
  <si>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</si>
  <si>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</si>
  <si>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</si>
  <si>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</si>
  <si>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</si>
  <si>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</si>
  <si>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</si>
  <si>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</si>
  <si>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</si>
  <si>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</si>
  <si>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</si>
  <si>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</si>
  <si>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</si>
  <si>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</si>
  <si>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</si>
  <si>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</si>
  <si>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</si>
  <si>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</si>
  <si>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</si>
  <si>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</si>
  <si>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</si>
  <si>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</si>
  <si>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</si>
  <si>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</si>
  <si>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</si>
  <si>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</si>
  <si>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</si>
  <si>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</si>
  <si>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</si>
  <si>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</si>
  <si>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</si>
  <si>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</si>
  <si>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</si>
  <si>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</si>
  <si>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</si>
  <si>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</si>
  <si>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</si>
  <si>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</si>
  <si>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</si>
  <si>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</si>
  <si>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</si>
  <si>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</si>
  <si>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</si>
  <si>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</si>
  <si>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</si>
  <si>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</si>
  <si>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</si>
  <si>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</si>
  <si>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</si>
  <si>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</si>
  <si>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</si>
  <si>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</si>
  <si>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</si>
  <si>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</si>
  <si>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</si>
  <si>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</si>
  <si>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</si>
  <si>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</si>
  <si>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</si>
  <si>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</si>
  <si>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</si>
  <si>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</si>
  <si>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</si>
  <si>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</si>
  <si>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</si>
  <si>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</si>
  <si>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</si>
  <si>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</si>
  <si>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</si>
  <si>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</si>
  <si>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</si>
  <si>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</si>
  <si>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</si>
  <si>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</si>
  <si>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</si>
  <si>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</si>
  <si>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</si>
  <si>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</si>
  <si>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</si>
  <si>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</si>
  <si>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</si>
  <si>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</si>
  <si>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</si>
  <si>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</si>
  <si>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</si>
  <si>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</si>
  <si>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</si>
  <si>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</si>
  <si>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</si>
  <si>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</si>
  <si>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</si>
  <si>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</si>
  <si>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</si>
  <si>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</si>
  <si>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</si>
  <si>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</si>
  <si>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</si>
  <si>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</si>
  <si>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</si>
  <si>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</si>
  <si>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</si>
  <si>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</si>
  <si>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</si>
  <si>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</si>
  <si>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</si>
  <si>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</si>
  <si>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</si>
  <si>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</si>
  <si>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</si>
  <si>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</si>
  <si>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小修繕等で対応している。</t>
    <phoneticPr fontId="4"/>
  </si>
  <si>
    <t>　接続件数を伸ばすことも必要であるが、現状大きな伸びは見込めない。比較的高齢な世帯が多い集落のため料金収入も伸びず維持管理費のウエイトが大きいため経費回収率、汚水処理原価が類似団体平均値を下回る数値となっている。</t>
    <phoneticPr fontId="4"/>
  </si>
  <si>
    <r>
      <t>　5集落は個別浄化槽設置で対応している。平成17年度から供用開始し、毎年５基程度の設置を行い、接続率は</t>
    </r>
    <r>
      <rPr>
        <sz val="11"/>
        <color rgb="FFFF0000"/>
        <rFont val="ＭＳ ゴシック"/>
        <family val="3"/>
        <charset val="128"/>
      </rPr>
      <t>37.2</t>
    </r>
    <r>
      <rPr>
        <sz val="11"/>
        <color theme="1"/>
        <rFont val="ＭＳ ゴシック"/>
        <family val="3"/>
        <charset val="128"/>
      </rPr>
      <t>％となっている。このままのペースで事業を実施しても、対象地域の汚水処理体制が整うまで相当の年月を要するため基本的な方向性を見直す必要があると思われる。
　また、今後も地方債については有利な財源により運用する。</t>
    </r>
    <rPh sb="47" eb="49">
      <t>セツゾク</t>
    </rPh>
    <rPh sb="49" eb="50">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</si>
</sst>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CD-411F-8B23-79CB15D26F7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8CD-411F-8B23-79CB15D26F7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45F-4EF8-A488-61F2D754CCB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44.84</c:v>
                </c:pt>
                <c:pt idx="3">
                  <c:v>41.51</c:v>
                </c:pt>
                <c:pt idx="4">
                  <c:v>49.31</c:v>
                </c:pt>
              </c:numCache>
            </c:numRef>
          </c:val>
          <c:smooth val="0"/>
          <c:extLst>
            <c:ext xmlns:c16="http://schemas.microsoft.com/office/drawing/2014/chart" uri="{C3380CC4-5D6E-409C-BE32-E72D297353CC}">
              <c16:uniqueId val="{00000001-A45F-4EF8-A488-61F2D754CCB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18.88</c:v>
                </c:pt>
                <c:pt idx="1">
                  <c:v>20.12</c:v>
                </c:pt>
                <c:pt idx="2">
                  <c:v>17.649999999999999</c:v>
                </c:pt>
                <c:pt idx="3">
                  <c:v>20.45</c:v>
                </c:pt>
                <c:pt idx="4">
                  <c:v>21.75</c:v>
                </c:pt>
              </c:numCache>
            </c:numRef>
          </c:val>
          <c:extLst>
            <c:ext xmlns:c16="http://schemas.microsoft.com/office/drawing/2014/chart" uri="{C3380CC4-5D6E-409C-BE32-E72D297353CC}">
              <c16:uniqueId val="{00000000-210E-47FE-961E-460F6B84C3A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67.86</c:v>
                </c:pt>
                <c:pt idx="3">
                  <c:v>68.72</c:v>
                </c:pt>
                <c:pt idx="4">
                  <c:v>57.28</c:v>
                </c:pt>
              </c:numCache>
            </c:numRef>
          </c:val>
          <c:smooth val="0"/>
          <c:extLst>
            <c:ext xmlns:c16="http://schemas.microsoft.com/office/drawing/2014/chart" uri="{C3380CC4-5D6E-409C-BE32-E72D297353CC}">
              <c16:uniqueId val="{00000001-210E-47FE-961E-460F6B84C3A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96.06</c:v>
                </c:pt>
                <c:pt idx="1">
                  <c:v>78.489999999999995</c:v>
                </c:pt>
                <c:pt idx="2">
                  <c:v>74.400000000000006</c:v>
                </c:pt>
                <c:pt idx="3">
                  <c:v>90.31</c:v>
                </c:pt>
                <c:pt idx="4">
                  <c:v>87.74</c:v>
                </c:pt>
              </c:numCache>
            </c:numRef>
          </c:val>
          <c:extLst>
            <c:ext xmlns:c16="http://schemas.microsoft.com/office/drawing/2014/chart" uri="{C3380CC4-5D6E-409C-BE32-E72D297353CC}">
              <c16:uniqueId val="{00000000-537F-47E2-AF16-529FD6A114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7F-47E2-AF16-529FD6A114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F3-4BE7-A7CB-EB218F410C8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F3-4BE7-A7CB-EB218F410C8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9A-40E3-979C-7486D5CB361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9A-40E3-979C-7486D5CB361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F7-4B2B-81FC-EB256AC1602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F7-4B2B-81FC-EB256AC1602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2C-4649-B062-8FADACD3FA0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2C-4649-B062-8FADACD3FA0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3176.89</c:v>
                </c:pt>
                <c:pt idx="1">
                  <c:v>2880.15</c:v>
                </c:pt>
                <c:pt idx="2">
                  <c:v>1174.33</c:v>
                </c:pt>
                <c:pt idx="3">
                  <c:v>1649.58</c:v>
                </c:pt>
                <c:pt idx="4">
                  <c:v>1739.91</c:v>
                </c:pt>
              </c:numCache>
            </c:numRef>
          </c:val>
          <c:extLst>
            <c:ext xmlns:c16="http://schemas.microsoft.com/office/drawing/2014/chart" uri="{C3380CC4-5D6E-409C-BE32-E72D297353CC}">
              <c16:uniqueId val="{00000000-9E3F-46D3-8FD2-43D30F64346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492.59</c:v>
                </c:pt>
                <c:pt idx="3">
                  <c:v>503.8</c:v>
                </c:pt>
                <c:pt idx="4">
                  <c:v>768.3</c:v>
                </c:pt>
              </c:numCache>
            </c:numRef>
          </c:val>
          <c:smooth val="0"/>
          <c:extLst>
            <c:ext xmlns:c16="http://schemas.microsoft.com/office/drawing/2014/chart" uri="{C3380CC4-5D6E-409C-BE32-E72D297353CC}">
              <c16:uniqueId val="{00000001-9E3F-46D3-8FD2-43D30F64346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20.85</c:v>
                </c:pt>
                <c:pt idx="1">
                  <c:v>21.54</c:v>
                </c:pt>
                <c:pt idx="2">
                  <c:v>22.28</c:v>
                </c:pt>
                <c:pt idx="3">
                  <c:v>39.979999999999997</c:v>
                </c:pt>
                <c:pt idx="4">
                  <c:v>33.97</c:v>
                </c:pt>
              </c:numCache>
            </c:numRef>
          </c:val>
          <c:extLst>
            <c:ext xmlns:c16="http://schemas.microsoft.com/office/drawing/2014/chart" uri="{C3380CC4-5D6E-409C-BE32-E72D297353CC}">
              <c16:uniqueId val="{00000000-8F0E-4B8F-9257-66F5F036311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46.53</c:v>
                </c:pt>
                <c:pt idx="3">
                  <c:v>51.58</c:v>
                </c:pt>
                <c:pt idx="4">
                  <c:v>53.36</c:v>
                </c:pt>
              </c:numCache>
            </c:numRef>
          </c:val>
          <c:smooth val="0"/>
          <c:extLst>
            <c:ext xmlns:c16="http://schemas.microsoft.com/office/drawing/2014/chart" uri="{C3380CC4-5D6E-409C-BE32-E72D297353CC}">
              <c16:uniqueId val="{00000001-8F0E-4B8F-9257-66F5F036311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686.79</c:v>
                </c:pt>
                <c:pt idx="1">
                  <c:v>685.19</c:v>
                </c:pt>
                <c:pt idx="2">
                  <c:v>577.74</c:v>
                </c:pt>
                <c:pt idx="3">
                  <c:v>328.19</c:v>
                </c:pt>
                <c:pt idx="4">
                  <c:v>368.72</c:v>
                </c:pt>
              </c:numCache>
            </c:numRef>
          </c:val>
          <c:extLst>
            <c:ext xmlns:c16="http://schemas.microsoft.com/office/drawing/2014/chart" uri="{C3380CC4-5D6E-409C-BE32-E72D297353CC}">
              <c16:uniqueId val="{00000000-3B78-4D6E-906E-C2BB242BD9B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373.71</c:v>
                </c:pt>
                <c:pt idx="3">
                  <c:v>333.58</c:v>
                </c:pt>
                <c:pt idx="4">
                  <c:v>347.38</c:v>
                </c:pt>
              </c:numCache>
            </c:numRef>
          </c:val>
          <c:smooth val="0"/>
          <c:extLst>
            <c:ext xmlns:c16="http://schemas.microsoft.com/office/drawing/2014/chart" uri="{C3380CC4-5D6E-409C-BE32-E72D297353CC}">
              <c16:uniqueId val="{00000001-3B78-4D6E-906E-C2BB242BD9B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T4" zoomScaleNormal="100" workbookViewId="0">
      <selection activeCell="CD29" sqref="CD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西ノ島町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L3</v>
      </c>
      <c r="X8" s="71"/>
      <c r="Y8" s="71"/>
      <c r="Z8" s="71"/>
      <c r="AA8" s="71"/>
      <c r="AB8" s="71"/>
      <c r="AC8" s="71"/>
      <c r="AD8" s="72" t="str">
        <f>データ!$M$6</f>
        <v>非設置</v>
      </c>
      <c r="AE8" s="72"/>
      <c r="AF8" s="72"/>
      <c r="AG8" s="72"/>
      <c r="AH8" s="72"/>
      <c r="AI8" s="72"/>
      <c r="AJ8" s="72"/>
      <c r="AK8" s="3"/>
      <c r="AL8" s="66">
        <f>データ!S6</f>
        <v>2887</v>
      </c>
      <c r="AM8" s="66"/>
      <c r="AN8" s="66"/>
      <c r="AO8" s="66"/>
      <c r="AP8" s="66"/>
      <c r="AQ8" s="66"/>
      <c r="AR8" s="66"/>
      <c r="AS8" s="66"/>
      <c r="AT8" s="65">
        <f>データ!T6</f>
        <v>55.96</v>
      </c>
      <c r="AU8" s="65"/>
      <c r="AV8" s="65"/>
      <c r="AW8" s="65"/>
      <c r="AX8" s="65"/>
      <c r="AY8" s="65"/>
      <c r="AZ8" s="65"/>
      <c r="BA8" s="65"/>
      <c r="BB8" s="65">
        <f>データ!U6</f>
        <v>51.59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10.74</v>
      </c>
      <c r="Q10" s="65"/>
      <c r="R10" s="65"/>
      <c r="S10" s="65"/>
      <c r="T10" s="65"/>
      <c r="U10" s="65"/>
      <c r="V10" s="65"/>
      <c r="W10" s="65">
        <f>データ!Q6</f>
        <v>100</v>
      </c>
      <c r="X10" s="65"/>
      <c r="Y10" s="65"/>
      <c r="Z10" s="65"/>
      <c r="AA10" s="65"/>
      <c r="AB10" s="65"/>
      <c r="AC10" s="65"/>
      <c r="AD10" s="66">
        <f>データ!R6</f>
        <v>3454</v>
      </c>
      <c r="AE10" s="66"/>
      <c r="AF10" s="66"/>
      <c r="AG10" s="66"/>
      <c r="AH10" s="66"/>
      <c r="AI10" s="66"/>
      <c r="AJ10" s="66"/>
      <c r="AK10" s="2"/>
      <c r="AL10" s="66">
        <f>データ!V6</f>
        <v>308</v>
      </c>
      <c r="AM10" s="66"/>
      <c r="AN10" s="66"/>
      <c r="AO10" s="66"/>
      <c r="AP10" s="66"/>
      <c r="AQ10" s="66"/>
      <c r="AR10" s="66"/>
      <c r="AS10" s="66"/>
      <c r="AT10" s="65">
        <f>データ!W6</f>
        <v>0.25</v>
      </c>
      <c r="AU10" s="65"/>
      <c r="AV10" s="65"/>
      <c r="AW10" s="65"/>
      <c r="AX10" s="65"/>
      <c r="AY10" s="65"/>
      <c r="AZ10" s="65"/>
      <c r="BA10" s="65"/>
      <c r="BB10" s="65">
        <f>データ!X6</f>
        <v>1232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【878.58】</v>
      </c>
      <c r="I86" s="25" t="str">
        <f>データ!CA6</f>
        <v>【52.62】</v>
      </c>
      <c r="J86" s="25" t="str">
        <f>データ!CL6</f>
        <v>【296.38】</v>
      </c>
      <c r="K86" s="25" t="str">
        <f>データ!CW6</f>
        <v>【51.55】</v>
      </c>
      <c r="L86" s="25" t="str">
        <f>データ!DH6</f>
        <v>【80.14】</v>
      </c>
      <c r="M86" s="25" t="s">
        <v>57</v>
      </c>
      <c r="N86" s="25" t="s">
        <v>55</v>
      </c>
      <c r="O86" s="25" t="str">
        <f>データ!EO6</f>
        <v>【-】</v>
      </c>
    </row>
  </sheetData>
  <sheetProtection algorithmName="SHA-512" hashValue="dhITJ9e5AS0yUhVmn0kf3x5zDyBDTu4EzscI8xCSBLreVQHaI9FMB5z2fS04R/Tt1GFOSNSjQbPrq2cGQ26oBg==" saltValue="gETH93g4SgNXJN7ksZdGY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325261</v>
      </c>
      <c r="D6" s="32">
        <f t="shared" si="3"/>
        <v>47</v>
      </c>
      <c r="E6" s="32">
        <f t="shared" si="3"/>
        <v>18</v>
      </c>
      <c r="F6" s="32">
        <f t="shared" si="3"/>
        <v>1</v>
      </c>
      <c r="G6" s="32">
        <f t="shared" si="3"/>
        <v>0</v>
      </c>
      <c r="H6" s="32" t="str">
        <f t="shared" si="3"/>
        <v>島根県　西ノ島町</v>
      </c>
      <c r="I6" s="32" t="str">
        <f t="shared" si="3"/>
        <v>法非適用</v>
      </c>
      <c r="J6" s="32" t="str">
        <f t="shared" si="3"/>
        <v>下水道事業</v>
      </c>
      <c r="K6" s="32" t="str">
        <f t="shared" si="3"/>
        <v>個別排水処理</v>
      </c>
      <c r="L6" s="32" t="str">
        <f t="shared" si="3"/>
        <v>L3</v>
      </c>
      <c r="M6" s="32" t="str">
        <f t="shared" si="3"/>
        <v>非設置</v>
      </c>
      <c r="N6" s="33" t="str">
        <f t="shared" si="3"/>
        <v>-</v>
      </c>
      <c r="O6" s="33" t="str">
        <f t="shared" si="3"/>
        <v>該当数値なし</v>
      </c>
      <c r="P6" s="33">
        <f t="shared" si="3"/>
        <v>10.74</v>
      </c>
      <c r="Q6" s="33">
        <f t="shared" si="3"/>
        <v>100</v>
      </c>
      <c r="R6" s="33">
        <f t="shared" si="3"/>
        <v>3454</v>
      </c>
      <c r="S6" s="33">
        <f t="shared" si="3"/>
        <v>2887</v>
      </c>
      <c r="T6" s="33">
        <f t="shared" si="3"/>
        <v>55.96</v>
      </c>
      <c r="U6" s="33">
        <f t="shared" si="3"/>
        <v>51.59</v>
      </c>
      <c r="V6" s="33">
        <f t="shared" si="3"/>
        <v>308</v>
      </c>
      <c r="W6" s="33">
        <f t="shared" si="3"/>
        <v>0.25</v>
      </c>
      <c r="X6" s="33">
        <f t="shared" si="3"/>
        <v>1232</v>
      </c>
      <c r="Y6" s="34">
        <f>IF(Y7="",NA(),Y7)</f>
        <v>96.06</v>
      </c>
      <c r="Z6" s="34">
        <f t="shared" ref="Z6:AH6" si="4">IF(Z7="",NA(),Z7)</f>
        <v>78.489999999999995</v>
      </c>
      <c r="AA6" s="34">
        <f t="shared" si="4"/>
        <v>74.400000000000006</v>
      </c>
      <c r="AB6" s="34">
        <f t="shared" si="4"/>
        <v>90.31</v>
      </c>
      <c r="AC6" s="34">
        <f t="shared" si="4"/>
        <v>87.74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3176.89</v>
      </c>
      <c r="BG6" s="34">
        <f t="shared" ref="BG6:BO6" si="7">IF(BG7="",NA(),BG7)</f>
        <v>2880.15</v>
      </c>
      <c r="BH6" s="34">
        <f t="shared" si="7"/>
        <v>1174.33</v>
      </c>
      <c r="BI6" s="34">
        <f t="shared" si="7"/>
        <v>1649.58</v>
      </c>
      <c r="BJ6" s="34">
        <f t="shared" si="7"/>
        <v>1739.91</v>
      </c>
      <c r="BK6" s="34">
        <f t="shared" si="7"/>
        <v>803.29</v>
      </c>
      <c r="BL6" s="34">
        <f t="shared" si="7"/>
        <v>760.12</v>
      </c>
      <c r="BM6" s="34">
        <f t="shared" si="7"/>
        <v>492.59</v>
      </c>
      <c r="BN6" s="34">
        <f t="shared" si="7"/>
        <v>503.8</v>
      </c>
      <c r="BO6" s="34">
        <f t="shared" si="7"/>
        <v>768.3</v>
      </c>
      <c r="BP6" s="33" t="str">
        <f>IF(BP7="","",IF(BP7="-","【-】","【"&amp;SUBSTITUTE(TEXT(BP7,"#,##0.00"),"-","△")&amp;"】"))</f>
        <v>【878.58】</v>
      </c>
      <c r="BQ6" s="34">
        <f>IF(BQ7="",NA(),BQ7)</f>
        <v>20.85</v>
      </c>
      <c r="BR6" s="34">
        <f t="shared" ref="BR6:BZ6" si="8">IF(BR7="",NA(),BR7)</f>
        <v>21.54</v>
      </c>
      <c r="BS6" s="34">
        <f t="shared" si="8"/>
        <v>22.28</v>
      </c>
      <c r="BT6" s="34">
        <f t="shared" si="8"/>
        <v>39.979999999999997</v>
      </c>
      <c r="BU6" s="34">
        <f t="shared" si="8"/>
        <v>33.97</v>
      </c>
      <c r="BV6" s="34">
        <f t="shared" si="8"/>
        <v>56.63</v>
      </c>
      <c r="BW6" s="34">
        <f t="shared" si="8"/>
        <v>50.17</v>
      </c>
      <c r="BX6" s="34">
        <f t="shared" si="8"/>
        <v>46.53</v>
      </c>
      <c r="BY6" s="34">
        <f t="shared" si="8"/>
        <v>51.58</v>
      </c>
      <c r="BZ6" s="34">
        <f t="shared" si="8"/>
        <v>53.36</v>
      </c>
      <c r="CA6" s="33" t="str">
        <f>IF(CA7="","",IF(CA7="-","【-】","【"&amp;SUBSTITUTE(TEXT(CA7,"#,##0.00"),"-","△")&amp;"】"))</f>
        <v>【52.62】</v>
      </c>
      <c r="CB6" s="34">
        <f>IF(CB7="",NA(),CB7)</f>
        <v>686.79</v>
      </c>
      <c r="CC6" s="34">
        <f t="shared" ref="CC6:CK6" si="9">IF(CC7="",NA(),CC7)</f>
        <v>685.19</v>
      </c>
      <c r="CD6" s="34">
        <f t="shared" si="9"/>
        <v>577.74</v>
      </c>
      <c r="CE6" s="34">
        <f t="shared" si="9"/>
        <v>328.19</v>
      </c>
      <c r="CF6" s="34">
        <f t="shared" si="9"/>
        <v>368.72</v>
      </c>
      <c r="CG6" s="34">
        <f t="shared" si="9"/>
        <v>272.66000000000003</v>
      </c>
      <c r="CH6" s="34">
        <f t="shared" si="9"/>
        <v>329.08</v>
      </c>
      <c r="CI6" s="34">
        <f t="shared" si="9"/>
        <v>373.71</v>
      </c>
      <c r="CJ6" s="34">
        <f t="shared" si="9"/>
        <v>333.58</v>
      </c>
      <c r="CK6" s="34">
        <f t="shared" si="9"/>
        <v>347.38</v>
      </c>
      <c r="CL6" s="33" t="str">
        <f>IF(CL7="","",IF(CL7="-","【-】","【"&amp;SUBSTITUTE(TEXT(CL7,"#,##0.00"),"-","△")&amp;"】"))</f>
        <v>【296.38】</v>
      </c>
      <c r="CM6" s="34">
        <f>IF(CM7="",NA(),CM7)</f>
        <v>100</v>
      </c>
      <c r="CN6" s="34">
        <f t="shared" ref="CN6:CV6" si="10">IF(CN7="",NA(),CN7)</f>
        <v>100</v>
      </c>
      <c r="CO6" s="34">
        <f t="shared" si="10"/>
        <v>100</v>
      </c>
      <c r="CP6" s="34">
        <f t="shared" si="10"/>
        <v>100</v>
      </c>
      <c r="CQ6" s="34">
        <f t="shared" si="10"/>
        <v>100</v>
      </c>
      <c r="CR6" s="34">
        <f t="shared" si="10"/>
        <v>58.82</v>
      </c>
      <c r="CS6" s="34">
        <f t="shared" si="10"/>
        <v>51.54</v>
      </c>
      <c r="CT6" s="34">
        <f t="shared" si="10"/>
        <v>44.84</v>
      </c>
      <c r="CU6" s="34">
        <f t="shared" si="10"/>
        <v>41.51</v>
      </c>
      <c r="CV6" s="34">
        <f t="shared" si="10"/>
        <v>49.31</v>
      </c>
      <c r="CW6" s="33" t="str">
        <f>IF(CW7="","",IF(CW7="-","【-】","【"&amp;SUBSTITUTE(TEXT(CW7,"#,##0.00"),"-","△")&amp;"】"))</f>
        <v>【51.55】</v>
      </c>
      <c r="CX6" s="34">
        <f>IF(CX7="",NA(),CX7)</f>
        <v>18.88</v>
      </c>
      <c r="CY6" s="34">
        <f t="shared" ref="CY6:DG6" si="11">IF(CY7="",NA(),CY7)</f>
        <v>20.12</v>
      </c>
      <c r="CZ6" s="34">
        <f t="shared" si="11"/>
        <v>17.649999999999999</v>
      </c>
      <c r="DA6" s="34">
        <f t="shared" si="11"/>
        <v>20.45</v>
      </c>
      <c r="DB6" s="34">
        <f t="shared" si="11"/>
        <v>21.75</v>
      </c>
      <c r="DC6" s="34">
        <f t="shared" si="11"/>
        <v>71.760000000000005</v>
      </c>
      <c r="DD6" s="34">
        <f t="shared" si="11"/>
        <v>71.599999999999994</v>
      </c>
      <c r="DE6" s="34">
        <f t="shared" si="11"/>
        <v>67.86</v>
      </c>
      <c r="DF6" s="34">
        <f t="shared" si="11"/>
        <v>68.72</v>
      </c>
      <c r="DG6" s="34">
        <f t="shared" si="11"/>
        <v>57.28</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325261</v>
      </c>
      <c r="D7" s="36">
        <v>47</v>
      </c>
      <c r="E7" s="36">
        <v>18</v>
      </c>
      <c r="F7" s="36">
        <v>1</v>
      </c>
      <c r="G7" s="36">
        <v>0</v>
      </c>
      <c r="H7" s="36" t="s">
        <v>110</v>
      </c>
      <c r="I7" s="36" t="s">
        <v>111</v>
      </c>
      <c r="J7" s="36" t="s">
        <v>112</v>
      </c>
      <c r="K7" s="36" t="s">
        <v>113</v>
      </c>
      <c r="L7" s="36" t="s">
        <v>114</v>
      </c>
      <c r="M7" s="36" t="s">
        <v>115</v>
      </c>
      <c r="N7" s="37" t="s">
        <v>116</v>
      </c>
      <c r="O7" s="37" t="s">
        <v>117</v>
      </c>
      <c r="P7" s="37">
        <v>10.74</v>
      </c>
      <c r="Q7" s="37">
        <v>100</v>
      </c>
      <c r="R7" s="37">
        <v>3454</v>
      </c>
      <c r="S7" s="37">
        <v>2887</v>
      </c>
      <c r="T7" s="37">
        <v>55.96</v>
      </c>
      <c r="U7" s="37">
        <v>51.59</v>
      </c>
      <c r="V7" s="37">
        <v>308</v>
      </c>
      <c r="W7" s="37">
        <v>0.25</v>
      </c>
      <c r="X7" s="37">
        <v>1232</v>
      </c>
      <c r="Y7" s="37">
        <v>96.06</v>
      </c>
      <c r="Z7" s="37">
        <v>78.489999999999995</v>
      </c>
      <c r="AA7" s="37">
        <v>74.400000000000006</v>
      </c>
      <c r="AB7" s="37">
        <v>90.31</v>
      </c>
      <c r="AC7" s="37">
        <v>87.74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3176.89</v>
      </c>
      <c r="BG7" s="37">
        <v>2880.15</v>
      </c>
      <c r="BH7" s="37">
        <v>1174.33</v>
      </c>
      <c r="BI7" s="37">
        <v>1649.58</v>
      </c>
      <c r="BJ7" s="37">
        <v>1739.91</v>
      </c>
      <c r="BK7" s="37">
        <v>803.29</v>
      </c>
      <c r="BL7" s="37">
        <v>760.12</v>
      </c>
      <c r="BM7" s="37">
        <v>492.59</v>
      </c>
      <c r="BN7" s="37">
        <v>503.8</v>
      </c>
      <c r="BO7" s="37">
        <v>768.3</v>
      </c>
      <c r="BP7" s="37">
        <v>878.58</v>
      </c>
      <c r="BQ7" s="37">
        <v>20.85</v>
      </c>
      <c r="BR7" s="37">
        <v>21.54</v>
      </c>
      <c r="BS7" s="37">
        <v>22.28</v>
      </c>
      <c r="BT7" s="37">
        <v>39.979999999999997</v>
      </c>
      <c r="BU7" s="37">
        <v>33.97</v>
      </c>
      <c r="BV7" s="37">
        <v>56.63</v>
      </c>
      <c r="BW7" s="37">
        <v>50.17</v>
      </c>
      <c r="BX7" s="37">
        <v>46.53</v>
      </c>
      <c r="BY7" s="37">
        <v>51.58</v>
      </c>
      <c r="BZ7" s="37">
        <v>53.36</v>
      </c>
      <c r="CA7" s="37">
        <v>52.62</v>
      </c>
      <c r="CB7" s="37">
        <v>686.79</v>
      </c>
      <c r="CC7" s="37">
        <v>685.19</v>
      </c>
      <c r="CD7" s="37">
        <v>577.74</v>
      </c>
      <c r="CE7" s="37">
        <v>328.19</v>
      </c>
      <c r="CF7" s="37">
        <v>368.72</v>
      </c>
      <c r="CG7" s="37">
        <v>272.66000000000003</v>
      </c>
      <c r="CH7" s="37">
        <v>329.08</v>
      </c>
      <c r="CI7" s="37">
        <v>373.71</v>
      </c>
      <c r="CJ7" s="37">
        <v>333.58</v>
      </c>
      <c r="CK7" s="37">
        <v>347.38</v>
      </c>
      <c r="CL7" s="37">
        <v>296.38</v>
      </c>
      <c r="CM7" s="37">
        <v>100</v>
      </c>
      <c r="CN7" s="37">
        <v>100</v>
      </c>
      <c r="CO7" s="37">
        <v>100</v>
      </c>
      <c r="CP7" s="37">
        <v>100</v>
      </c>
      <c r="CQ7" s="37">
        <v>100</v>
      </c>
      <c r="CR7" s="37">
        <v>58.82</v>
      </c>
      <c r="CS7" s="37">
        <v>51.54</v>
      </c>
      <c r="CT7" s="37">
        <v>44.84</v>
      </c>
      <c r="CU7" s="37">
        <v>41.51</v>
      </c>
      <c r="CV7" s="37">
        <v>49.31</v>
      </c>
      <c r="CW7" s="37">
        <v>51.55</v>
      </c>
      <c r="CX7" s="37">
        <v>18.88</v>
      </c>
      <c r="CY7" s="37">
        <v>20.12</v>
      </c>
      <c r="CZ7" s="37">
        <v>17.649999999999999</v>
      </c>
      <c r="DA7" s="37">
        <v>20.45</v>
      </c>
      <c r="DB7" s="37">
        <v>21.75</v>
      </c>
      <c r="DC7" s="37">
        <v>71.760000000000005</v>
      </c>
      <c r="DD7" s="37">
        <v>71.599999999999994</v>
      </c>
      <c r="DE7" s="37">
        <v>67.86</v>
      </c>
      <c r="DF7" s="37">
        <v>68.72</v>
      </c>
      <c r="DG7" s="37">
        <v>57.28</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