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山崎　麻祐\Desktop\経営比較分析表\"/>
    </mc:Choice>
  </mc:AlternateContent>
  <xr:revisionPtr revIDLastSave="0" documentId="13_ncr:1_{CEF74790-5601-41AF-A696-125B0775706F}" xr6:coauthVersionLast="40" xr6:coauthVersionMax="40" xr10:uidLastSave="{00000000-0000-0000-0000-000000000000}"/>
  <workbookProtection workbookAlgorithmName="SHA-512" workbookHashValue="oMuY539+PrkSgoeUS3yNdKu5TzqJaYfGtiXem9FWYvnyI8Y8Ah6pEC7fcUd3k9NRFz2MiHap/Dgrq+vZvKx9yg==" workbookSaltValue="nBuKB9sfGelX1gHMGF4FKA=="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W10" i="4" s="1"/>
  <c r="P6" i="5"/>
  <c r="O6" i="5"/>
  <c r="I10" i="4" s="1"/>
  <c r="N6" i="5"/>
  <c r="M6" i="5"/>
  <c r="AD8"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AT10" i="4"/>
  <c r="P10" i="4"/>
  <c r="B10" i="4"/>
  <c r="BB8" i="4"/>
  <c r="AL8" i="4"/>
  <c r="W8" i="4"/>
  <c r="I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<sst xmlns="http://schemas.openxmlformats.org/spreadsheetml/2006/main" count="237" uniqueCount="123">
  <si>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</si>
  <si>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</si>
  <si>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</si>
  <si>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</si>
  <si>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</si>
  <si>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</si>
  <si>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</si>
  <si>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</si>
  <si>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</si>
  <si>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</si>
  <si>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</si>
  <si>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</si>
  <si>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</si>
  <si>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</si>
  <si>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</si>
  <si>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</si>
  <si>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</si>
  <si>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</si>
  <si>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</si>
  <si>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</si>
  <si>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</si>
  <si>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</si>
  <si>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</si>
  <si>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</si>
  <si>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</si>
  <si>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</si>
  <si>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</si>
  <si>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</si>
  <si>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</si>
  <si>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</si>
  <si>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</si>
  <si>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</si>
  <si>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</si>
  <si>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</si>
  <si>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</si>
  <si>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</si>
  <si>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</si>
  <si>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</si>
  <si>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</si>
  <si>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</si>
  <si>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</si>
  <si>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</si>
  <si>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</si>
  <si>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</si>
  <si>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</si>
  <si>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</si>
  <si>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</si>
  <si>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</si>
  <si>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</si>
  <si>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</si>
  <si>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</si>
  <si>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</si>
  <si>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</si>
  <si>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</si>
  <si>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</si>
  <si>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</si>
  <si>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</si>
  <si>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</si>
  <si>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</si>
  <si>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</si>
  <si>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</si>
  <si>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</si>
  <si>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</si>
  <si>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</si>
  <si>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</si>
  <si>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</si>
  <si>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</si>
  <si>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</si>
  <si>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</si>
  <si>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</si>
  <si>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</si>
  <si>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</si>
  <si>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</si>
  <si>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</si>
  <si>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</si>
  <si>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</si>
  <si>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</si>
  <si>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</si>
  <si>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</si>
  <si>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</si>
  <si>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</si>
  <si>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</si>
  <si>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</si>
  <si>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</si>
  <si>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</si>
  <si>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</si>
  <si>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</si>
  <si>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</si>
  <si>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</si>
  <si>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</si>
  <si>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</si>
  <si>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</si>
  <si>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</si>
  <si>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</si>
  <si>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</si>
  <si>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</si>
  <si>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</si>
  <si>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</si>
  <si>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</si>
  <si>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</si>
  <si>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</si>
  <si>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</si>
  <si>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</si>
  <si>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</si>
  <si>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</si>
  <si>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</si>
  <si>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</si>
  <si>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</si>
  <si>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</si>
  <si>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</si>
  <si>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</si>
  <si>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</si>
  <si>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</si>
  <si>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</si>
  <si>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</si>
  <si>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</si>
  <si>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</si>
  <si>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</si>
  <si>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</si>
  <si>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</si>
  <si>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は小規模な離島の自治体で、地形は火山島特有の高低起伏の著しい山地丘陵によって大部分を占めている。内海に面した平地に集落が密集しており、国勢調査では昭和35年に6,753人いた人口が平成27年には3,027人と大幅に減少している。
　平成12年度には2億円を超える累積赤字を抱えていたが、料金改定や行財政改革の着実な実行、繰出金の確保により縮小を図ってきた。平成19年度には経営健全化基準を超える資金不足比率が生じたこともあったが、平成17～21年度までの単年度収支の平均は2,000千円程度の黒字で推移し、平成22年度末には累積赤字の解消が図られた。
　これまで大規模工事を控えていたところから、管路更新事業を進め今後は企業債借入により料金回収率が低下してくる見込みにある。現在は類似団体平均と比べても良い数値となっているものの、今後は注視すべき指標となる。
　今後の動向としては人口の減少や節水意識の向上の影響かと思われるが、料金収入は漸減傾向にある。
　また、今後は管路更新に係る事業を長期的に実施するため、企業債残高が増加するのは避けられない状況にある。</t>
    <rPh sb="301" eb="303">
      <t>カンロ</t>
    </rPh>
    <rPh sb="303" eb="305">
      <t>コウシン</t>
    </rPh>
    <rPh sb="305" eb="307">
      <t>ジギョウ</t>
    </rPh>
    <rPh sb="308" eb="309">
      <t>スス</t>
    </rPh>
    <rPh sb="310" eb="312">
      <t>コンゴ</t>
    </rPh>
    <rPh sb="313" eb="315">
      <t>キギョウ</t>
    </rPh>
    <rPh sb="315" eb="316">
      <t>サイ</t>
    </rPh>
    <rPh sb="316" eb="317">
      <t>カ</t>
    </rPh>
    <rPh sb="317" eb="318">
      <t>ハイ</t>
    </rPh>
    <rPh sb="321" eb="323">
      <t>リョウキン</t>
    </rPh>
    <rPh sb="323" eb="325">
      <t>カイシュウ</t>
    </rPh>
    <rPh sb="325" eb="326">
      <t>リツ</t>
    </rPh>
    <rPh sb="327" eb="329">
      <t>テイカ</t>
    </rPh>
    <rPh sb="333" eb="335">
      <t>ミコ</t>
    </rPh>
    <rPh sb="340" eb="342">
      <t>ゲンザイ</t>
    </rPh>
    <rPh sb="368" eb="370">
      <t>コンゴ</t>
    </rPh>
    <rPh sb="371" eb="373">
      <t>チュウシ</t>
    </rPh>
    <rPh sb="376" eb="378">
      <t>シヒョウ</t>
    </rPh>
    <rPh sb="384" eb="386">
      <t>コンゴ</t>
    </rPh>
    <rPh sb="387" eb="389">
      <t>ドウコウ</t>
    </rPh>
    <rPh sb="393" eb="395">
      <t>ジンコウ</t>
    </rPh>
    <rPh sb="396" eb="398">
      <t>ゲンショウ</t>
    </rPh>
    <rPh sb="399" eb="401">
      <t>セッスイ</t>
    </rPh>
    <rPh sb="401" eb="403">
      <t>イシキ</t>
    </rPh>
    <rPh sb="404" eb="406">
      <t>コウジョウ</t>
    </rPh>
    <rPh sb="407" eb="409">
      <t>エイキョウ</t>
    </rPh>
    <rPh sb="411" eb="412">
      <t>オモ</t>
    </rPh>
    <rPh sb="417" eb="419">
      <t>リョウキン</t>
    </rPh>
    <rPh sb="419" eb="421">
      <t>シュウニュウ</t>
    </rPh>
    <rPh sb="422" eb="424">
      <t>ゼンゲン</t>
    </rPh>
    <rPh sb="424" eb="426">
      <t>ケイコウ</t>
    </rPh>
    <phoneticPr fontId="4"/>
  </si>
  <si>
    <t>　これまで、経営健全化を最優先していたため小修繕等で対応してきたが、老朽化している浄水場機器の更新を平成25年度より開始し、平成27年度からは配水管等の更新事業を開始している。管路更新に関しては今後長期的な事業になる見込みにある。そのため企業債残高対給水収益比率は高くなる見込みにある。
　また、美田ダムの長寿命化計画に基づき順次更新を行っていくため負担金事業も増加する見込みとなっている。</t>
    <rPh sb="26" eb="28">
      <t>タイオウ</t>
    </rPh>
    <rPh sb="58" eb="60">
      <t>カイシ</t>
    </rPh>
    <phoneticPr fontId="4"/>
  </si>
  <si>
    <t>　平成25年度から老朽化施設の改修を順次開始し、平成27年度からは長期事業の管路更新に着手していることから、給水原価の上昇は避けられない状況にある。
　そのため、適正な料金収入を確保し、安心安全な飲料用水を確保するため老朽化施設の改修を計画的に進めていく。</t>
    <rPh sb="122" eb="12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</si>
</sst>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7F-4040-A54E-82772A66793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CB7F-4040-A54E-82772A66793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42.29</c:v>
                </c:pt>
                <c:pt idx="1">
                  <c:v>42.88</c:v>
                </c:pt>
                <c:pt idx="2">
                  <c:v>42.19</c:v>
                </c:pt>
                <c:pt idx="3">
                  <c:v>41.11</c:v>
                </c:pt>
                <c:pt idx="4">
                  <c:v>43.37</c:v>
                </c:pt>
              </c:numCache>
            </c:numRef>
          </c:val>
          <c:extLst>
            <c:ext xmlns:c16="http://schemas.microsoft.com/office/drawing/2014/chart" uri="{C3380CC4-5D6E-409C-BE32-E72D297353CC}">
              <c16:uniqueId val="{00000000-BEB4-4A4D-ADC6-5EE2B2845E7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BEB4-4A4D-ADC6-5EE2B2845E7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88.38</c:v>
                </c:pt>
                <c:pt idx="1">
                  <c:v>86</c:v>
                </c:pt>
                <c:pt idx="2">
                  <c:v>89.83</c:v>
                </c:pt>
                <c:pt idx="3">
                  <c:v>88.83</c:v>
                </c:pt>
                <c:pt idx="4">
                  <c:v>82.54</c:v>
                </c:pt>
              </c:numCache>
            </c:numRef>
          </c:val>
          <c:extLst>
            <c:ext xmlns:c16="http://schemas.microsoft.com/office/drawing/2014/chart" uri="{C3380CC4-5D6E-409C-BE32-E72D297353CC}">
              <c16:uniqueId val="{00000000-E2DB-49A3-B5E6-8AE8308907D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E2DB-49A3-B5E6-8AE8308907D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74.290000000000006</c:v>
                </c:pt>
                <c:pt idx="1">
                  <c:v>83.65</c:v>
                </c:pt>
                <c:pt idx="2">
                  <c:v>78.86</c:v>
                </c:pt>
                <c:pt idx="3">
                  <c:v>84.87</c:v>
                </c:pt>
                <c:pt idx="4">
                  <c:v>82.5</c:v>
                </c:pt>
              </c:numCache>
            </c:numRef>
          </c:val>
          <c:extLst>
            <c:ext xmlns:c16="http://schemas.microsoft.com/office/drawing/2014/chart" uri="{C3380CC4-5D6E-409C-BE32-E72D297353CC}">
              <c16:uniqueId val="{00000000-0F21-436D-BF49-B926ADCC40B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0F21-436D-BF49-B926ADCC40B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70-49DD-B43E-99F46888B52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70-49DD-B43E-99F46888B52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1D-4CDE-8E2A-A7554D09D4E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1D-4CDE-8E2A-A7554D09D4E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B1-46BC-8E62-DF8957F539E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B1-46BC-8E62-DF8957F539E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3A-43AD-B5A9-37B1BA53F68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3A-43AD-B5A9-37B1BA53F68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989.93</c:v>
                </c:pt>
                <c:pt idx="1">
                  <c:v>942.47</c:v>
                </c:pt>
                <c:pt idx="2">
                  <c:v>867.88</c:v>
                </c:pt>
                <c:pt idx="3">
                  <c:v>876.39</c:v>
                </c:pt>
                <c:pt idx="4">
                  <c:v>910.07</c:v>
                </c:pt>
              </c:numCache>
            </c:numRef>
          </c:val>
          <c:extLst>
            <c:ext xmlns:c16="http://schemas.microsoft.com/office/drawing/2014/chart" uri="{C3380CC4-5D6E-409C-BE32-E72D297353CC}">
              <c16:uniqueId val="{00000000-08F3-4853-B279-96DF6963436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08F3-4853-B279-96DF6963436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69.069999999999993</c:v>
                </c:pt>
                <c:pt idx="1">
                  <c:v>78.05</c:v>
                </c:pt>
                <c:pt idx="2">
                  <c:v>67.69</c:v>
                </c:pt>
                <c:pt idx="3">
                  <c:v>75.209999999999994</c:v>
                </c:pt>
                <c:pt idx="4">
                  <c:v>74.739999999999995</c:v>
                </c:pt>
              </c:numCache>
            </c:numRef>
          </c:val>
          <c:extLst>
            <c:ext xmlns:c16="http://schemas.microsoft.com/office/drawing/2014/chart" uri="{C3380CC4-5D6E-409C-BE32-E72D297353CC}">
              <c16:uniqueId val="{00000000-CEA2-46FE-B810-A29E76ED13B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CEA2-46FE-B810-A29E76ED13B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341.98</c:v>
                </c:pt>
                <c:pt idx="1">
                  <c:v>310.82</c:v>
                </c:pt>
                <c:pt idx="2">
                  <c:v>355.76</c:v>
                </c:pt>
                <c:pt idx="3">
                  <c:v>321.10000000000002</c:v>
                </c:pt>
                <c:pt idx="4">
                  <c:v>323.77999999999997</c:v>
                </c:pt>
              </c:numCache>
            </c:numRef>
          </c:val>
          <c:extLst>
            <c:ext xmlns:c16="http://schemas.microsoft.com/office/drawing/2014/chart" uri="{C3380CC4-5D6E-409C-BE32-E72D297353CC}">
              <c16:uniqueId val="{00000000-D5FD-4234-8084-208B2EC7A32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D5FD-4234-8084-208B2EC7A32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28" zoomScale="85" zoomScaleNormal="85" workbookViewId="0">
      <selection activeCell="CD68" sqref="CD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西ノ島町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2887</v>
      </c>
      <c r="AM8" s="66"/>
      <c r="AN8" s="66"/>
      <c r="AO8" s="66"/>
      <c r="AP8" s="66"/>
      <c r="AQ8" s="66"/>
      <c r="AR8" s="66"/>
      <c r="AS8" s="66"/>
      <c r="AT8" s="65">
        <f>データ!$S$6</f>
        <v>55.96</v>
      </c>
      <c r="AU8" s="65"/>
      <c r="AV8" s="65"/>
      <c r="AW8" s="65"/>
      <c r="AX8" s="65"/>
      <c r="AY8" s="65"/>
      <c r="AZ8" s="65"/>
      <c r="BA8" s="65"/>
      <c r="BB8" s="65">
        <f>データ!$T$6</f>
        <v>51.59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4454</v>
      </c>
      <c r="X10" s="66"/>
      <c r="Y10" s="66"/>
      <c r="Z10" s="66"/>
      <c r="AA10" s="66"/>
      <c r="AB10" s="66"/>
      <c r="AC10" s="66"/>
      <c r="AD10" s="2"/>
      <c r="AE10" s="2"/>
      <c r="AF10" s="2"/>
      <c r="AG10" s="2"/>
      <c r="AH10" s="2"/>
      <c r="AI10" s="2"/>
      <c r="AJ10" s="2"/>
      <c r="AK10" s="2"/>
      <c r="AL10" s="66">
        <f>データ!$U$6</f>
        <v>2868</v>
      </c>
      <c r="AM10" s="66"/>
      <c r="AN10" s="66"/>
      <c r="AO10" s="66"/>
      <c r="AP10" s="66"/>
      <c r="AQ10" s="66"/>
      <c r="AR10" s="66"/>
      <c r="AS10" s="66"/>
      <c r="AT10" s="65">
        <f>データ!$V$6</f>
        <v>4</v>
      </c>
      <c r="AU10" s="65"/>
      <c r="AV10" s="65"/>
      <c r="AW10" s="65"/>
      <c r="AX10" s="65"/>
      <c r="AY10" s="65"/>
      <c r="AZ10" s="65"/>
      <c r="BA10" s="65"/>
      <c r="BB10" s="65">
        <f>データ!$W$6</f>
        <v>717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LbwdLUfrd2Pr83nBPwGafSPJTmIZZkg44+ebilN47V+Uw3iitVxrhi/au5tlycAlZ+BqPq5x3oZIv/KKPEPcmA==" saltValue="90lDhdESGoxjSS6yqOHjh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325261</v>
      </c>
      <c r="D6" s="33">
        <f t="shared" si="3"/>
        <v>47</v>
      </c>
      <c r="E6" s="33">
        <f t="shared" si="3"/>
        <v>1</v>
      </c>
      <c r="F6" s="33">
        <f t="shared" si="3"/>
        <v>0</v>
      </c>
      <c r="G6" s="33">
        <f t="shared" si="3"/>
        <v>0</v>
      </c>
      <c r="H6" s="33" t="str">
        <f t="shared" si="3"/>
        <v>島根県　西ノ島町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100</v>
      </c>
      <c r="Q6" s="34">
        <f t="shared" si="3"/>
        <v>4454</v>
      </c>
      <c r="R6" s="34">
        <f t="shared" si="3"/>
        <v>2887</v>
      </c>
      <c r="S6" s="34">
        <f t="shared" si="3"/>
        <v>55.96</v>
      </c>
      <c r="T6" s="34">
        <f t="shared" si="3"/>
        <v>51.59</v>
      </c>
      <c r="U6" s="34">
        <f t="shared" si="3"/>
        <v>2868</v>
      </c>
      <c r="V6" s="34">
        <f t="shared" si="3"/>
        <v>4</v>
      </c>
      <c r="W6" s="34">
        <f t="shared" si="3"/>
        <v>717</v>
      </c>
      <c r="X6" s="35">
        <f>IF(X7="",NA(),X7)</f>
        <v>74.290000000000006</v>
      </c>
      <c r="Y6" s="35">
        <f t="shared" ref="Y6:AG6" si="4">IF(Y7="",NA(),Y7)</f>
        <v>83.65</v>
      </c>
      <c r="Z6" s="35">
        <f t="shared" si="4"/>
        <v>78.86</v>
      </c>
      <c r="AA6" s="35">
        <f t="shared" si="4"/>
        <v>84.87</v>
      </c>
      <c r="AB6" s="35">
        <f t="shared" si="4"/>
        <v>82.5</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989.93</v>
      </c>
      <c r="BF6" s="35">
        <f t="shared" ref="BF6:BN6" si="7">IF(BF7="",NA(),BF7)</f>
        <v>942.47</v>
      </c>
      <c r="BG6" s="35">
        <f t="shared" si="7"/>
        <v>867.88</v>
      </c>
      <c r="BH6" s="35">
        <f t="shared" si="7"/>
        <v>876.39</v>
      </c>
      <c r="BI6" s="35">
        <f t="shared" si="7"/>
        <v>910.07</v>
      </c>
      <c r="BJ6" s="35">
        <f t="shared" si="7"/>
        <v>1113.76</v>
      </c>
      <c r="BK6" s="35">
        <f t="shared" si="7"/>
        <v>1125.69</v>
      </c>
      <c r="BL6" s="35">
        <f t="shared" si="7"/>
        <v>1134.67</v>
      </c>
      <c r="BM6" s="35">
        <f t="shared" si="7"/>
        <v>1144.79</v>
      </c>
      <c r="BN6" s="35">
        <f t="shared" si="7"/>
        <v>1061.58</v>
      </c>
      <c r="BO6" s="34" t="str">
        <f>IF(BO7="","",IF(BO7="-","【-】","【"&amp;SUBSTITUTE(TEXT(BO7,"#,##0.00"),"-","△")&amp;"】"))</f>
        <v>【1,141.75】</v>
      </c>
      <c r="BP6" s="35">
        <f>IF(BP7="",NA(),BP7)</f>
        <v>69.069999999999993</v>
      </c>
      <c r="BQ6" s="35">
        <f t="shared" ref="BQ6:BY6" si="8">IF(BQ7="",NA(),BQ7)</f>
        <v>78.05</v>
      </c>
      <c r="BR6" s="35">
        <f t="shared" si="8"/>
        <v>67.69</v>
      </c>
      <c r="BS6" s="35">
        <f t="shared" si="8"/>
        <v>75.209999999999994</v>
      </c>
      <c r="BT6" s="35">
        <f t="shared" si="8"/>
        <v>74.739999999999995</v>
      </c>
      <c r="BU6" s="35">
        <f t="shared" si="8"/>
        <v>34.25</v>
      </c>
      <c r="BV6" s="35">
        <f t="shared" si="8"/>
        <v>46.48</v>
      </c>
      <c r="BW6" s="35">
        <f t="shared" si="8"/>
        <v>40.6</v>
      </c>
      <c r="BX6" s="35">
        <f t="shared" si="8"/>
        <v>56.04</v>
      </c>
      <c r="BY6" s="35">
        <f t="shared" si="8"/>
        <v>58.52</v>
      </c>
      <c r="BZ6" s="34" t="str">
        <f>IF(BZ7="","",IF(BZ7="-","【-】","【"&amp;SUBSTITUTE(TEXT(BZ7,"#,##0.00"),"-","△")&amp;"】"))</f>
        <v>【54.93】</v>
      </c>
      <c r="CA6" s="35">
        <f>IF(CA7="",NA(),CA7)</f>
        <v>341.98</v>
      </c>
      <c r="CB6" s="35">
        <f t="shared" ref="CB6:CJ6" si="9">IF(CB7="",NA(),CB7)</f>
        <v>310.82</v>
      </c>
      <c r="CC6" s="35">
        <f t="shared" si="9"/>
        <v>355.76</v>
      </c>
      <c r="CD6" s="35">
        <f t="shared" si="9"/>
        <v>321.10000000000002</v>
      </c>
      <c r="CE6" s="35">
        <f t="shared" si="9"/>
        <v>323.77999999999997</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42.29</v>
      </c>
      <c r="CM6" s="35">
        <f t="shared" ref="CM6:CU6" si="10">IF(CM7="",NA(),CM7)</f>
        <v>42.88</v>
      </c>
      <c r="CN6" s="35">
        <f t="shared" si="10"/>
        <v>42.19</v>
      </c>
      <c r="CO6" s="35">
        <f t="shared" si="10"/>
        <v>41.11</v>
      </c>
      <c r="CP6" s="35">
        <f t="shared" si="10"/>
        <v>43.37</v>
      </c>
      <c r="CQ6" s="35">
        <f t="shared" si="10"/>
        <v>57.55</v>
      </c>
      <c r="CR6" s="35">
        <f t="shared" si="10"/>
        <v>57.43</v>
      </c>
      <c r="CS6" s="35">
        <f t="shared" si="10"/>
        <v>57.29</v>
      </c>
      <c r="CT6" s="35">
        <f t="shared" si="10"/>
        <v>55.9</v>
      </c>
      <c r="CU6" s="35">
        <f t="shared" si="10"/>
        <v>57.3</v>
      </c>
      <c r="CV6" s="34" t="str">
        <f>IF(CV7="","",IF(CV7="-","【-】","【"&amp;SUBSTITUTE(TEXT(CV7,"#,##0.00"),"-","△")&amp;"】"))</f>
        <v>【56.91】</v>
      </c>
      <c r="CW6" s="35">
        <f>IF(CW7="",NA(),CW7)</f>
        <v>88.38</v>
      </c>
      <c r="CX6" s="35">
        <f t="shared" ref="CX6:DF6" si="11">IF(CX7="",NA(),CX7)</f>
        <v>86</v>
      </c>
      <c r="CY6" s="35">
        <f t="shared" si="11"/>
        <v>89.83</v>
      </c>
      <c r="CZ6" s="35">
        <f t="shared" si="11"/>
        <v>88.83</v>
      </c>
      <c r="DA6" s="35">
        <f t="shared" si="11"/>
        <v>82.54</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325261</v>
      </c>
      <c r="D7" s="37">
        <v>47</v>
      </c>
      <c r="E7" s="37">
        <v>1</v>
      </c>
      <c r="F7" s="37">
        <v>0</v>
      </c>
      <c r="G7" s="37">
        <v>0</v>
      </c>
      <c r="H7" s="37" t="s">
        <v>107</v>
      </c>
      <c r="I7" s="37" t="s">
        <v>108</v>
      </c>
      <c r="J7" s="37" t="s">
        <v>109</v>
      </c>
      <c r="K7" s="37" t="s">
        <v>110</v>
      </c>
      <c r="L7" s="37" t="s">
        <v>111</v>
      </c>
      <c r="M7" s="37" t="s">
        <v>112</v>
      </c>
      <c r="N7" s="38" t="s">
        <v>113</v>
      </c>
      <c r="O7" s="38" t="s">
        <v>114</v>
      </c>
      <c r="P7" s="38">
        <v>100</v>
      </c>
      <c r="Q7" s="38">
        <v>4454</v>
      </c>
      <c r="R7" s="38">
        <v>2887</v>
      </c>
      <c r="S7" s="38">
        <v>55.96</v>
      </c>
      <c r="T7" s="38">
        <v>51.59</v>
      </c>
      <c r="U7" s="38">
        <v>2868</v>
      </c>
      <c r="V7" s="38">
        <v>4</v>
      </c>
      <c r="W7" s="38">
        <v>717</v>
      </c>
      <c r="X7" s="38">
        <v>74.290000000000006</v>
      </c>
      <c r="Y7" s="38">
        <v>83.65</v>
      </c>
      <c r="Z7" s="38">
        <v>78.86</v>
      </c>
      <c r="AA7" s="38">
        <v>84.87</v>
      </c>
      <c r="AB7" s="38">
        <v>82.5</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989.93</v>
      </c>
      <c r="BF7" s="38">
        <v>942.47</v>
      </c>
      <c r="BG7" s="38">
        <v>867.88</v>
      </c>
      <c r="BH7" s="38">
        <v>876.39</v>
      </c>
      <c r="BI7" s="38">
        <v>910.07</v>
      </c>
      <c r="BJ7" s="38">
        <v>1113.76</v>
      </c>
      <c r="BK7" s="38">
        <v>1125.69</v>
      </c>
      <c r="BL7" s="38">
        <v>1134.67</v>
      </c>
      <c r="BM7" s="38">
        <v>1144.79</v>
      </c>
      <c r="BN7" s="38">
        <v>1061.58</v>
      </c>
      <c r="BO7" s="38">
        <v>1141.75</v>
      </c>
      <c r="BP7" s="38">
        <v>69.069999999999993</v>
      </c>
      <c r="BQ7" s="38">
        <v>78.05</v>
      </c>
      <c r="BR7" s="38">
        <v>67.69</v>
      </c>
      <c r="BS7" s="38">
        <v>75.209999999999994</v>
      </c>
      <c r="BT7" s="38">
        <v>74.739999999999995</v>
      </c>
      <c r="BU7" s="38">
        <v>34.25</v>
      </c>
      <c r="BV7" s="38">
        <v>46.48</v>
      </c>
      <c r="BW7" s="38">
        <v>40.6</v>
      </c>
      <c r="BX7" s="38">
        <v>56.04</v>
      </c>
      <c r="BY7" s="38">
        <v>58.52</v>
      </c>
      <c r="BZ7" s="38">
        <v>54.93</v>
      </c>
      <c r="CA7" s="38">
        <v>341.98</v>
      </c>
      <c r="CB7" s="38">
        <v>310.82</v>
      </c>
      <c r="CC7" s="38">
        <v>355.76</v>
      </c>
      <c r="CD7" s="38">
        <v>321.10000000000002</v>
      </c>
      <c r="CE7" s="38">
        <v>323.77999999999997</v>
      </c>
      <c r="CF7" s="38">
        <v>501.18</v>
      </c>
      <c r="CG7" s="38">
        <v>376.61</v>
      </c>
      <c r="CH7" s="38">
        <v>440.03</v>
      </c>
      <c r="CI7" s="38">
        <v>304.35000000000002</v>
      </c>
      <c r="CJ7" s="38">
        <v>296.3</v>
      </c>
      <c r="CK7" s="38">
        <v>292.18</v>
      </c>
      <c r="CL7" s="38">
        <v>42.29</v>
      </c>
      <c r="CM7" s="38">
        <v>42.88</v>
      </c>
      <c r="CN7" s="38">
        <v>42.19</v>
      </c>
      <c r="CO7" s="38">
        <v>41.11</v>
      </c>
      <c r="CP7" s="38">
        <v>43.37</v>
      </c>
      <c r="CQ7" s="38">
        <v>57.55</v>
      </c>
      <c r="CR7" s="38">
        <v>57.43</v>
      </c>
      <c r="CS7" s="38">
        <v>57.29</v>
      </c>
      <c r="CT7" s="38">
        <v>55.9</v>
      </c>
      <c r="CU7" s="38">
        <v>57.3</v>
      </c>
      <c r="CV7" s="38">
        <v>56.91</v>
      </c>
      <c r="CW7" s="38">
        <v>88.38</v>
      </c>
      <c r="CX7" s="38">
        <v>86</v>
      </c>
      <c r="CY7" s="38">
        <v>89.83</v>
      </c>
      <c r="CZ7" s="38">
        <v>88.83</v>
      </c>
      <c r="DA7" s="38">
        <v>82.54</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