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f7l+HR47TFi32c9E7uMfxfvxJ6kf64mUafhqd/+c3Qf8Z0zDwK25LjPX7usd42wWHUBX8R8MW1xLeXRdn7LCUQ==" workbookSaltValue="VJZjdmeIwQ+WIvDn4wWqng==" workbookSpinCount="100000" lockStructure="1"/>
  <bookViews>
    <workbookView xWindow="0" yWindow="0" windowWidth="20730" windowHeight="1176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LJ32" i="4"/>
  <c r="EH32" i="4"/>
  <c r="KV78" i="4"/>
  <c r="BG78" i="4"/>
  <c r="HV54" i="4"/>
  <c r="AT54" i="4"/>
  <c r="HV32" i="4"/>
  <c r="AT32" i="4"/>
  <c r="LO78" i="4"/>
  <c r="BZ78" i="4"/>
  <c r="IK54" i="4"/>
  <c r="BI54" i="4"/>
  <c r="IK32" i="4"/>
  <c r="BI32" i="4"/>
  <c r="GT78" i="4"/>
  <c r="LY54" i="4"/>
  <c r="EW54" i="4"/>
  <c r="LY32" i="4"/>
  <c r="EW32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</calcChain>
</file>

<file path=xl/sharedStrings.xml><?xml version="1.0" encoding="utf-8"?>
<sst xmlns="http://schemas.openxmlformats.org/spreadsheetml/2006/main" count="287" uniqueCount="126">
  <si>
    <t>経営比較分析表（平成29年度決算）</t>
  </si>
  <si>
    <t>法適用区分</t>
  </si>
  <si>
    <t>業種名・事業名</t>
  </si>
  <si>
    <t>病院区分</t>
  </si>
  <si>
    <t>類似区分</t>
  </si>
  <si>
    <t>管理者の情報</t>
  </si>
  <si>
    <t>許可病床（一般）</t>
  </si>
  <si>
    <t>許可病床（療養）</t>
  </si>
  <si>
    <t>許可病床（結核）</t>
  </si>
  <si>
    <t>グラフ凡例</t>
  </si>
  <si>
    <t>■</t>
  </si>
  <si>
    <t>当該病院値（当該値）</t>
  </si>
  <si>
    <t>経営形態</t>
  </si>
  <si>
    <t>診療科数</t>
  </si>
  <si>
    <t>DPC対象病院</t>
  </si>
  <si>
    <t>特殊診療機能　※１</t>
  </si>
  <si>
    <t>指定病院の状況　※２</t>
  </si>
  <si>
    <t>許可病床（精神）</t>
  </si>
  <si>
    <t>許可病床（感染症）</t>
  </si>
  <si>
    <t>許可病床（合計）</t>
  </si>
  <si>
    <t>－</t>
  </si>
  <si>
    <t>類似病院平均値（平均値）</t>
  </si>
  <si>
    <t>【】</t>
  </si>
  <si>
    <t>平成29年度全国平均</t>
  </si>
  <si>
    <t>人口（人）</t>
  </si>
  <si>
    <t>建物面積（㎡）</t>
  </si>
  <si>
    <t>不採算地区病院</t>
  </si>
  <si>
    <t>看護配置</t>
  </si>
  <si>
    <t>稼働病床（一般）</t>
  </si>
  <si>
    <t>稼働病床（療養）</t>
  </si>
  <si>
    <t>稼働病床（一般＋療養）</t>
  </si>
  <si>
    <t>※１　ド…人間ドック　透…人工透析　Ｉ…ＩＣＵ・ＣＣＵ 未…ＮＩＣＵ・未熟児室　訓…運動機能訓練室　ガ…ガン（放射線）診療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</si>
  <si>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</si>
  <si>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Ⅰ 地域において担っている役割</t>
  </si>
  <si>
    <t>1. 経営の健全性・効率性</t>
  </si>
  <si>
    <t>当院は高度急性期病院の後方病院にあたり、地域包括ケア病床を持つ在宅療養支援病院である。院内に町医療対策課と地域包括支援センターが設置されており、行政とも密な連携をしている。
特色として、一般診療だけでなく訪問診療や訪問看護、高齢者施設の診療なども実施しており、高齢化の進む地域を支えている。</t>
  </si>
  <si>
    <t>Ⅱ 分析欄</t>
  </si>
  <si>
    <t>1. 経営の健全性・効率性について</t>
  </si>
  <si>
    <t>経常収支比率は100％を超えているが、医業収支比率は低くなっている。
これは、病床利用率（H29年度で35.0％となっているが、実際には99床のうち療養病床の49床は休止状態であり、これを差し引くと利用率は69.4％である。）が低く、入院施設として効率的ではないためと考えられる。
また職員給与費対医業収益比率も高くなっており、より一層の効率化が求められる。</t>
  </si>
  <si>
    <t>当該値</t>
  </si>
  <si>
    <t>平均値</t>
  </si>
  <si>
    <t>「経常損益」</t>
  </si>
  <si>
    <t>「医業損益」</t>
  </si>
  <si>
    <t>「累積欠損」</t>
  </si>
  <si>
    <t>「施設の効率性」</t>
  </si>
  <si>
    <t>2. 老朽化の状況について</t>
  </si>
  <si>
    <t>有形固定資産減価償却率及び機械備品減価償却率は年々上昇し、特に器機備品においては類似団体を約10ポイント上回っており、老朽化が進んでいるため更新を図っていきたい。
また、１床あたりの有形固定資産の割合は横ばいであり、全国平均、類似病院の平均と比較しても低い状態となっている。
経営の効率化を進め、有効的な設備投資が行えるようにしていく必要がある。</t>
  </si>
  <si>
    <t>「収益の効率性①」</t>
  </si>
  <si>
    <t>「収益の効率性②」</t>
  </si>
  <si>
    <t>「費用の効率性①」</t>
  </si>
  <si>
    <t>「費用の効率性②」</t>
  </si>
  <si>
    <t>2. 老朽化の状況</t>
  </si>
  <si>
    <t>全体総括</t>
  </si>
  <si>
    <t>利用者へ十分なサービスを提供されるよう、研修等を行いサービス向上に努めている。安全面、衛生管理面も良好であり、指定管理者の努力がうかがえる体制となっている。
今後、人口減少に伴い、利用者数の減少も予想されるが、在宅療養支援病院としての役割を果たすため、人材の効率的配置やその他医療資源の効率的活用により、一層の経営努力を図る必要がある。</t>
  </si>
  <si>
    <t>「施設全体の減価償却の状況」</t>
  </si>
  <si>
    <t>「器械備品の減価償却の状況」</t>
  </si>
  <si>
    <t>「建設投資の状況」</t>
  </si>
  <si>
    <t>※　「類似病院平均値（平均値）」については、病院区分及び類似区分に基づき算出している。</t>
  </si>
  <si>
    <t>①</t>
  </si>
  <si>
    <t>②</t>
  </si>
  <si>
    <t>③</t>
  </si>
  <si>
    <t>④</t>
  </si>
  <si>
    <t>⑤</t>
  </si>
  <si>
    <t>⑥</t>
  </si>
  <si>
    <t>⑦</t>
  </si>
  <si>
    <t>⑧</t>
  </si>
  <si>
    <t>病院事業(法適)</t>
  </si>
  <si>
    <t>項番</t>
  </si>
  <si>
    <t>大項目</t>
  </si>
  <si>
    <t>年度</t>
  </si>
  <si>
    <t>団体コード</t>
  </si>
  <si>
    <t>業務コード</t>
  </si>
  <si>
    <t>業種コード</t>
  </si>
  <si>
    <t>事業コード</t>
  </si>
  <si>
    <t>施設コード</t>
  </si>
  <si>
    <t>基本情報</t>
  </si>
  <si>
    <t>中項目</t>
  </si>
  <si>
    <t>①経常収支比率(％)</t>
  </si>
  <si>
    <t>②医業収支比率(％)</t>
  </si>
  <si>
    <t>③累積欠損金比率(％)</t>
  </si>
  <si>
    <t>④病床利用率(％)</t>
  </si>
  <si>
    <t>⑤入院患者１人１日当たり収益(円)</t>
  </si>
  <si>
    <t>⑥外来患者１人１日当たり収益(円)</t>
  </si>
  <si>
    <t>⑦職員給与費対医業収益比率(％)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</si>
  <si>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</si>
  <si>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</si>
  <si>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</si>
  <si>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</si>
  <si>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</si>
  <si>
    <t>都道府県名称</t>
  </si>
  <si>
    <t>団体名称</t>
  </si>
  <si>
    <t>施設名称</t>
  </si>
  <si>
    <t>特殊診療機能</t>
  </si>
  <si>
    <t>指定病院の状況</t>
  </si>
  <si>
    <t>当該値(N-4)</t>
  </si>
  <si>
    <t>当該値(N-3)</t>
  </si>
  <si>
    <t>当該値(N-2)</t>
  </si>
  <si>
    <t>当該値(N-1)</t>
  </si>
  <si>
    <t>当該値(N)</t>
  </si>
  <si>
    <t>平均値(N-4)</t>
  </si>
  <si>
    <t>平均値(N-3)</t>
  </si>
  <si>
    <t>平均値(N-2)</t>
  </si>
  <si>
    <t>平均値(N-1)</t>
  </si>
  <si>
    <t>平均値(N)</t>
  </si>
  <si>
    <t>全国平均</t>
  </si>
  <si>
    <t>グラフ参照用</t>
  </si>
  <si>
    <t>表参照用</t>
  </si>
  <si>
    <t>島根県</t>
  </si>
  <si>
    <t>津和野町</t>
  </si>
  <si>
    <t>津和野共存病院</t>
  </si>
  <si>
    <t>条例全部</t>
  </si>
  <si>
    <t>病院事業</t>
  </si>
  <si>
    <t>一般病院</t>
  </si>
  <si>
    <t>50床以上～100床未満</t>
  </si>
  <si>
    <t>非設置</t>
  </si>
  <si>
    <t>指定管理者(代行制)</t>
  </si>
  <si>
    <t>-</t>
  </si>
  <si>
    <t>ド</t>
  </si>
  <si>
    <t>臨</t>
  </si>
  <si>
    <t>第１種該当</t>
  </si>
  <si>
    <t>１０：１</t>
  </si>
  <si>
    <t>Ｎ－４年度</t>
  </si>
  <si>
    <t>Ｎ－３年度</t>
  </si>
  <si>
    <t>Ｎ－２年度</t>
  </si>
  <si>
    <t>Ｎ－１年度</t>
  </si>
  <si>
    <t>Ｎ年度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</si>
</sst>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e"/>
    <numFmt numFmtId="177" formatCode="0.00_);[Red]\(0.00\)"/>
    <numFmt numFmtId="178" formatCode="#,##0.00;&quot;△&quot;#,##0.00"/>
    <numFmt numFmtId="179" formatCode="#,##0;&quot;△ &quot;#,##0"/>
    <numFmt numFmtId="180" formatCode="#,##0;&quot;△&quot;#,##0"/>
    <numFmt numFmtId="181" formatCode="#,##0.0;&quot;△ &quot;#,##0.0"/>
    <numFmt numFmtId="182" formatCode="#,##0.0;&quot;△&quot;#,##0.0"/>
  </numFmts>
  <fonts count="19">
    <font>
      <sz val="11"/>
      <color theme="1"/>
      <name val="ＭＳ Ｐゴシック"/>
      <charset val="128"/>
    </font>
    <font>
      <sz val="11"/>
      <color theme="0"/>
      <name val="ＭＳ Ｐゴシック"/>
      <charset val="128"/>
    </font>
    <font>
      <b/>
      <sz val="11"/>
      <color theme="1"/>
      <name val="ＭＳ ゴシック"/>
      <charset val="128"/>
    </font>
    <font>
      <sz val="11"/>
      <color theme="1"/>
      <name val="ＭＳ ゴシック"/>
      <charset val="128"/>
    </font>
    <font>
      <b/>
      <sz val="24"/>
      <color theme="1"/>
      <name val="ＭＳ ゴシック"/>
      <charset val="128"/>
    </font>
    <font>
      <b/>
      <sz val="14"/>
      <color theme="1"/>
      <name val="ＭＳ ゴシック"/>
      <charset val="128"/>
    </font>
    <font>
      <sz val="9"/>
      <color theme="1"/>
      <name val="ＭＳ ゴシック"/>
      <charset val="128"/>
    </font>
    <font>
      <b/>
      <sz val="9"/>
      <color theme="1"/>
      <name val="ＭＳ ゴシック"/>
      <charset val="128"/>
    </font>
    <font>
      <b/>
      <sz val="11"/>
      <color rgb="FF3366FF"/>
      <name val="ＭＳ ゴシック"/>
      <charset val="128"/>
    </font>
    <font>
      <b/>
      <sz val="11"/>
      <color rgb="FFFF5050"/>
      <name val="ＭＳ ゴシック"/>
      <charset val="128"/>
    </font>
    <font>
      <b/>
      <sz val="12"/>
      <color theme="1"/>
      <name val="ＭＳ ゴシック"/>
      <charset val="128"/>
    </font>
    <font>
      <sz val="11"/>
      <name val="ＭＳ Ｐゴシック"/>
      <charset val="128"/>
    </font>
    <font>
      <sz val="11"/>
      <color theme="0"/>
      <name val="ＭＳ Ｐゴシック"/>
      <charset val="128"/>
    </font>
    <font>
      <sz val="8"/>
      <color theme="1"/>
      <name val="ＭＳ ゴシック"/>
      <charset val="128"/>
    </font>
    <font>
      <sz val="11"/>
      <name val="ＭＳ Ｐゴシック"/>
      <charset val="128"/>
    </font>
    <font>
      <b/>
      <sz val="11"/>
      <name val="ＭＳ ゴシック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3" borderId="1" xfId="0" applyNumberFormat="1" applyFill="1" applyBorder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0" fillId="4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9" fontId="0" fillId="3" borderId="1" xfId="0" applyNumberFormat="1" applyFill="1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1" fillId="0" borderId="0" xfId="0" applyFo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182" fontId="0" fillId="3" borderId="1" xfId="2" applyNumberFormat="1" applyFont="1" applyFill="1" applyBorder="1" applyAlignment="1">
      <alignment vertical="center" shrinkToFit="1"/>
    </xf>
    <xf numFmtId="182" fontId="0" fillId="0" borderId="1" xfId="1" applyNumberFormat="1" applyFont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180" fontId="0" fillId="0" borderId="1" xfId="1" applyNumberFormat="1" applyFont="1" applyBorder="1" applyAlignment="1">
      <alignment vertical="center" shrinkToFit="1"/>
    </xf>
    <xf numFmtId="178" fontId="0" fillId="0" borderId="0" xfId="1" applyNumberFormat="1" applyFont="1" applyFill="1" applyBorder="1" applyAlignment="1">
      <alignment vertical="center" shrinkToFit="1"/>
    </xf>
    <xf numFmtId="180" fontId="0" fillId="3" borderId="1" xfId="2" applyNumberFormat="1" applyFont="1" applyFill="1" applyBorder="1" applyAlignment="1">
      <alignment vertical="center" shrinkToFit="1"/>
    </xf>
    <xf numFmtId="177" fontId="0" fillId="0" borderId="0" xfId="0" applyNumberFormat="1" applyFill="1" applyBorder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11" xfId="0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20" fontId="3" fillId="0" borderId="0" xfId="0" applyNumberFormat="1" applyFo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 applyBorder="1">
      <alignment vertical="center"/>
    </xf>
    <xf numFmtId="49" fontId="2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shrinkToFit="1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  <protection hidden="1"/>
    </xf>
    <xf numFmtId="0" fontId="13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176" fontId="6" fillId="0" borderId="0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 shrinkToFit="1"/>
    </xf>
    <xf numFmtId="181" fontId="13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179" fontId="13" fillId="0" borderId="0" xfId="0" applyNumberFormat="1" applyFont="1" applyBorder="1" applyAlignment="1">
      <alignment vertical="center" shrinkToFit="1"/>
    </xf>
    <xf numFmtId="38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2" fontId="6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180" fontId="6" fillId="0" borderId="13" xfId="0" applyNumberFormat="1" applyFont="1" applyBorder="1" applyAlignment="1" applyProtection="1">
      <alignment horizontal="center" vertical="center" shrinkToFit="1"/>
      <protection hidden="1"/>
    </xf>
    <xf numFmtId="182" fontId="6" fillId="0" borderId="15" xfId="0" applyNumberFormat="1" applyFont="1" applyBorder="1" applyAlignment="1">
      <alignment horizontal="center" vertical="center" shrinkToFit="1"/>
    </xf>
    <xf numFmtId="182" fontId="6" fillId="0" borderId="16" xfId="0" applyNumberFormat="1" applyFont="1" applyBorder="1" applyAlignment="1">
      <alignment horizontal="center" vertical="center" shrinkToFit="1"/>
    </xf>
    <xf numFmtId="182" fontId="6" fillId="0" borderId="17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3" xfId="0" applyFont="1" applyBorder="1" applyAlignment="1">
      <alignment horizontal="center" vertical="center" shrinkToFit="1"/>
    </xf>
    <xf numFmtId="180" fontId="6" fillId="0" borderId="15" xfId="0" applyNumberFormat="1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shrinkToFit="1"/>
    </xf>
    <xf numFmtId="180" fontId="6" fillId="0" borderId="17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179" fontId="3" fillId="0" borderId="7" xfId="0" applyNumberFormat="1" applyFont="1" applyBorder="1" applyAlignment="1" applyProtection="1">
      <alignment horizontal="center" vertical="center" shrinkToFit="1"/>
      <protection hidden="1"/>
    </xf>
    <xf numFmtId="179" fontId="3" fillId="0" borderId="10" xfId="0" applyNumberFormat="1" applyFont="1" applyBorder="1" applyAlignment="1" applyProtection="1">
      <alignment horizontal="center" vertical="center" shrinkToFit="1"/>
      <protection hidden="1"/>
    </xf>
    <xf numFmtId="179" fontId="3" fillId="0" borderId="11" xfId="0" applyNumberFormat="1" applyFont="1" applyBorder="1" applyAlignment="1" applyProtection="1">
      <alignment horizontal="center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0" fillId="2" borderId="1" xfId="0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left" vertical="center" shrinkToFit="1"/>
    </xf>
    <xf numFmtId="0" fontId="0" fillId="3" borderId="10" xfId="0" applyNumberFormat="1" applyFill="1" applyBorder="1" applyAlignment="1">
      <alignment horizontal="left" vertical="center" shrinkToFit="1"/>
    </xf>
    <xf numFmtId="0" fontId="0" fillId="3" borderId="11" xfId="0" applyNumberForma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8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601"/>
          <c:y val="0.15806945669028399"/>
          <c:w val="0.850036675676489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35.200000000000003</c:v>
                </c:pt>
                <c:pt idx="2">
                  <c:v>37.700000000000003</c:v>
                </c:pt>
                <c:pt idx="3">
                  <c:v>37.299999999999997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84608"/>
        <c:axId val="14248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67.400000000000006</c:v>
                </c:pt>
                <c:pt idx="2">
                  <c:v>66.599999999999994</c:v>
                </c:pt>
                <c:pt idx="3">
                  <c:v>66.8</c:v>
                </c:pt>
                <c:pt idx="4">
                  <c:v>67.900000000000006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608"/>
        <c:axId val="142486528"/>
      </c:lineChart>
      <c:dateAx>
        <c:axId val="14248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486528"/>
        <c:crosses val="autoZero"/>
        <c:auto val="1"/>
        <c:lblOffset val="100"/>
        <c:baseTimeUnit val="years"/>
      </c:dateAx>
      <c:valAx>
        <c:axId val="1424865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4248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9"/>
          <c:y val="0.15806945669028399"/>
          <c:w val="0.85273049639451404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7233</c:v>
                </c:pt>
                <c:pt idx="1">
                  <c:v>6904</c:v>
                </c:pt>
                <c:pt idx="2">
                  <c:v>6879</c:v>
                </c:pt>
                <c:pt idx="3">
                  <c:v>7709</c:v>
                </c:pt>
                <c:pt idx="4">
                  <c:v>7993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47232"/>
        <c:axId val="15245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8603</c:v>
                </c:pt>
                <c:pt idx="1">
                  <c:v>8471</c:v>
                </c:pt>
                <c:pt idx="2">
                  <c:v>8736</c:v>
                </c:pt>
                <c:pt idx="3">
                  <c:v>8797</c:v>
                </c:pt>
                <c:pt idx="4">
                  <c:v>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47232"/>
        <c:axId val="152453504"/>
      </c:lineChart>
      <c:dateAx>
        <c:axId val="1524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53504"/>
        <c:crosses val="autoZero"/>
        <c:auto val="1"/>
        <c:lblOffset val="100"/>
        <c:baseTimeUnit val="years"/>
      </c:dateAx>
      <c:valAx>
        <c:axId val="152453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244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"/>
          <c:y val="0.15806945669028399"/>
          <c:w val="0.85301607774839805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27245</c:v>
                </c:pt>
                <c:pt idx="1">
                  <c:v>27722</c:v>
                </c:pt>
                <c:pt idx="2">
                  <c:v>29527</c:v>
                </c:pt>
                <c:pt idx="3">
                  <c:v>29936</c:v>
                </c:pt>
                <c:pt idx="4">
                  <c:v>31679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82944"/>
        <c:axId val="15248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23475</c:v>
                </c:pt>
                <c:pt idx="1">
                  <c:v>23857</c:v>
                </c:pt>
                <c:pt idx="2">
                  <c:v>24371</c:v>
                </c:pt>
                <c:pt idx="3">
                  <c:v>24882</c:v>
                </c:pt>
                <c:pt idx="4">
                  <c:v>25249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82944"/>
        <c:axId val="152484864"/>
      </c:lineChart>
      <c:dateAx>
        <c:axId val="15248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84864"/>
        <c:crosses val="autoZero"/>
        <c:auto val="1"/>
        <c:lblOffset val="100"/>
        <c:baseTimeUnit val="years"/>
      </c:dateAx>
      <c:valAx>
        <c:axId val="1524848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248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5"/>
          <c:y val="0.15806945669028399"/>
          <c:w val="0.85273060209326401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17152"/>
        <c:axId val="14441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94.9</c:v>
                </c:pt>
                <c:pt idx="2">
                  <c:v>101.2</c:v>
                </c:pt>
                <c:pt idx="3">
                  <c:v>107.2</c:v>
                </c:pt>
                <c:pt idx="4">
                  <c:v>114.4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7152"/>
        <c:axId val="144419072"/>
      </c:lineChart>
      <c:dateAx>
        <c:axId val="14441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19072"/>
        <c:crosses val="autoZero"/>
        <c:auto val="1"/>
        <c:lblOffset val="100"/>
        <c:baseTimeUnit val="years"/>
      </c:dateAx>
      <c:valAx>
        <c:axId val="144419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44417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9"/>
          <c:y val="0.15806945669028399"/>
          <c:w val="0.85273049639451404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77.5</c:v>
                </c:pt>
                <c:pt idx="1">
                  <c:v>74.7</c:v>
                </c:pt>
                <c:pt idx="2">
                  <c:v>78.599999999999994</c:v>
                </c:pt>
                <c:pt idx="3">
                  <c:v>79.099999999999994</c:v>
                </c:pt>
                <c:pt idx="4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40320"/>
        <c:axId val="14445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79.7</c:v>
                </c:pt>
                <c:pt idx="2">
                  <c:v>79.599999999999994</c:v>
                </c:pt>
                <c:pt idx="3">
                  <c:v>77.900000000000006</c:v>
                </c:pt>
                <c:pt idx="4">
                  <c:v>78.099999999999994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40320"/>
        <c:axId val="144458880"/>
      </c:lineChart>
      <c:dateAx>
        <c:axId val="14444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58880"/>
        <c:crosses val="autoZero"/>
        <c:auto val="1"/>
        <c:lblOffset val="100"/>
        <c:baseTimeUnit val="years"/>
      </c:dateAx>
      <c:valAx>
        <c:axId val="144458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4444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"/>
          <c:y val="0.15806945669028399"/>
          <c:w val="0.85301607774839805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100.1</c:v>
                </c:pt>
                <c:pt idx="2">
                  <c:v>100.8</c:v>
                </c:pt>
                <c:pt idx="3">
                  <c:v>99.4</c:v>
                </c:pt>
                <c:pt idx="4">
                  <c:v>102.5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96512"/>
        <c:axId val="1444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98.5</c:v>
                </c:pt>
                <c:pt idx="2">
                  <c:v>98</c:v>
                </c:pt>
                <c:pt idx="3">
                  <c:v>98.4</c:v>
                </c:pt>
                <c:pt idx="4">
                  <c:v>98.2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96512"/>
        <c:axId val="144498688"/>
      </c:lineChart>
      <c:dateAx>
        <c:axId val="1444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98688"/>
        <c:crosses val="autoZero"/>
        <c:auto val="1"/>
        <c:lblOffset val="100"/>
        <c:baseTimeUnit val="years"/>
      </c:dateAx>
      <c:valAx>
        <c:axId val="1444986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44496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0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8"/>
          <c:y val="0.15806945669028399"/>
          <c:w val="0.83435072057407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33.700000000000003</c:v>
                </c:pt>
                <c:pt idx="2">
                  <c:v>40.4</c:v>
                </c:pt>
                <c:pt idx="3">
                  <c:v>47.4</c:v>
                </c:pt>
                <c:pt idx="4">
                  <c:v>53.4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86080"/>
        <c:axId val="1519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52.4</c:v>
                </c:pt>
                <c:pt idx="2">
                  <c:v>52.6</c:v>
                </c:pt>
                <c:pt idx="3">
                  <c:v>54.2</c:v>
                </c:pt>
                <c:pt idx="4">
                  <c:v>53.8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86080"/>
        <c:axId val="151900544"/>
      </c:lineChart>
      <c:dateAx>
        <c:axId val="1518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900544"/>
        <c:crosses val="autoZero"/>
        <c:auto val="1"/>
        <c:lblOffset val="100"/>
        <c:baseTimeUnit val="years"/>
      </c:dateAx>
      <c:valAx>
        <c:axId val="1519005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188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899"/>
          <c:y val="0.15806945669028399"/>
          <c:w val="0.83175410798122096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30.5</c:v>
                </c:pt>
                <c:pt idx="1">
                  <c:v>48.5</c:v>
                </c:pt>
                <c:pt idx="2">
                  <c:v>59.5</c:v>
                </c:pt>
                <c:pt idx="3">
                  <c:v>72.2</c:v>
                </c:pt>
                <c:pt idx="4">
                  <c:v>81.7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46752"/>
        <c:axId val="1519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68.900000000000006</c:v>
                </c:pt>
                <c:pt idx="2">
                  <c:v>68</c:v>
                </c:pt>
                <c:pt idx="3">
                  <c:v>70</c:v>
                </c:pt>
                <c:pt idx="4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46752"/>
        <c:axId val="151948672"/>
      </c:lineChart>
      <c:dateAx>
        <c:axId val="1519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948672"/>
        <c:crosses val="autoZero"/>
        <c:auto val="1"/>
        <c:lblOffset val="100"/>
        <c:baseTimeUnit val="years"/>
      </c:dateAx>
      <c:valAx>
        <c:axId val="15194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194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0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"/>
          <c:y val="0.15806945669028399"/>
          <c:w val="0.83454988262910801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8666808</c:v>
                </c:pt>
                <c:pt idx="1">
                  <c:v>8702838</c:v>
                </c:pt>
                <c:pt idx="2">
                  <c:v>8901778</c:v>
                </c:pt>
                <c:pt idx="3">
                  <c:v>8930071</c:v>
                </c:pt>
                <c:pt idx="4">
                  <c:v>9000778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74272"/>
        <c:axId val="15197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34462126</c:v>
                </c:pt>
                <c:pt idx="1">
                  <c:v>34878088</c:v>
                </c:pt>
                <c:pt idx="2">
                  <c:v>36094355</c:v>
                </c:pt>
                <c:pt idx="3">
                  <c:v>36941419</c:v>
                </c:pt>
                <c:pt idx="4">
                  <c:v>38480542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74272"/>
        <c:axId val="151976192"/>
      </c:lineChart>
      <c:dateAx>
        <c:axId val="15197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976192"/>
        <c:crosses val="autoZero"/>
        <c:auto val="1"/>
        <c:lblOffset val="100"/>
        <c:baseTimeUnit val="years"/>
      </c:dateAx>
      <c:valAx>
        <c:axId val="151976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197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601"/>
          <c:y val="0.15806945669028399"/>
          <c:w val="0.850036675676489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9.8000000000000007</c:v>
                </c:pt>
                <c:pt idx="2">
                  <c:v>8.9</c:v>
                </c:pt>
                <c:pt idx="3">
                  <c:v>8.6</c:v>
                </c:pt>
                <c:pt idx="4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33920"/>
        <c:axId val="1520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17.399999999999999</c:v>
                </c:pt>
                <c:pt idx="4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3920"/>
        <c:axId val="152040192"/>
      </c:lineChart>
      <c:dateAx>
        <c:axId val="1520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040192"/>
        <c:crosses val="autoZero"/>
        <c:auto val="1"/>
        <c:lblOffset val="100"/>
        <c:baseTimeUnit val="years"/>
      </c:dateAx>
      <c:valAx>
        <c:axId val="1520401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2033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ja-JP" sz="1100" b="1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6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5"/>
          <c:y val="0.15806945669028399"/>
          <c:w val="0.85273060209326401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78.099999999999994</c:v>
                </c:pt>
                <c:pt idx="2">
                  <c:v>71.3</c:v>
                </c:pt>
                <c:pt idx="3">
                  <c:v>70.599999999999994</c:v>
                </c:pt>
                <c:pt idx="4">
                  <c:v>67.3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46976"/>
        <c:axId val="15209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6350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67.5</c:v>
                </c:pt>
                <c:pt idx="2">
                  <c:v>67.5</c:v>
                </c:pt>
                <c:pt idx="3">
                  <c:v>69.5</c:v>
                </c:pt>
                <c:pt idx="4">
                  <c:v>70.3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46976"/>
        <c:axId val="152090112"/>
      </c:lineChart>
      <c:dateAx>
        <c:axId val="15204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090112"/>
        <c:crosses val="autoZero"/>
        <c:auto val="1"/>
        <c:lblOffset val="100"/>
        <c:baseTimeUnit val="years"/>
      </c:dateAx>
      <c:valAx>
        <c:axId val="152090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15204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rgbClr val="A6A6A6"/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四角形 1"/>
        <cdr:cNvSpPr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【55.0】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四角形 1"/>
        <cdr:cNvSpPr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【14,202】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四角形 1"/>
        <cdr:cNvSpPr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【50,718】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四角形 1"/>
        <cdr:cNvSpPr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【74.8】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四角形 1"/>
        <cdr:cNvSpPr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【64.7】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四角形 1"/>
        <cdr:cNvSpPr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【89.7】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四角形 1"/>
        <cdr:cNvSpPr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【98.5】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四角形 1"/>
        <cdr:cNvSpPr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四角形 1"/>
        <cdr:cNvSpPr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四角形 1"/>
        <cdr:cNvSpPr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四角形 1"/>
        <cdr:cNvSpPr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【24.3】</a:t>
          </a:fld>
          <a:endParaRPr kumimoji="1" lang="ja-JP" altLang="en-US" sz="9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X91"/>
  <sheetViews>
    <sheetView showGridLines="0" tabSelected="1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</row>
    <row r="2" spans="1:388" ht="9.75" customHeight="1">
      <c r="A2" s="34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  <c r="NN2" s="91"/>
      <c r="NO2" s="91"/>
      <c r="NP2" s="91"/>
      <c r="NQ2" s="91"/>
      <c r="NR2" s="91"/>
      <c r="NS2" s="91"/>
      <c r="NT2" s="91"/>
      <c r="NU2" s="91"/>
      <c r="NV2" s="91"/>
      <c r="NW2" s="91"/>
      <c r="NX2" s="91"/>
    </row>
    <row r="3" spans="1:388" ht="9.75" customHeight="1">
      <c r="A3" s="3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  <c r="IX3" s="91"/>
      <c r="IY3" s="91"/>
      <c r="IZ3" s="91"/>
      <c r="JA3" s="91"/>
      <c r="JB3" s="91"/>
      <c r="JC3" s="91"/>
      <c r="JD3" s="91"/>
      <c r="JE3" s="91"/>
      <c r="JF3" s="91"/>
      <c r="JG3" s="91"/>
      <c r="JH3" s="91"/>
      <c r="JI3" s="91"/>
      <c r="JJ3" s="91"/>
      <c r="JK3" s="91"/>
      <c r="JL3" s="91"/>
      <c r="JM3" s="91"/>
      <c r="JN3" s="91"/>
      <c r="JO3" s="91"/>
      <c r="JP3" s="91"/>
      <c r="JQ3" s="91"/>
      <c r="JR3" s="91"/>
      <c r="JS3" s="91"/>
      <c r="JT3" s="91"/>
      <c r="JU3" s="91"/>
      <c r="JV3" s="91"/>
      <c r="JW3" s="91"/>
      <c r="JX3" s="91"/>
      <c r="JY3" s="91"/>
      <c r="JZ3" s="91"/>
      <c r="KA3" s="91"/>
      <c r="KB3" s="91"/>
      <c r="KC3" s="91"/>
      <c r="KD3" s="91"/>
      <c r="KE3" s="91"/>
      <c r="KF3" s="91"/>
      <c r="KG3" s="91"/>
      <c r="KH3" s="91"/>
      <c r="KI3" s="91"/>
      <c r="KJ3" s="91"/>
      <c r="KK3" s="91"/>
      <c r="KL3" s="91"/>
      <c r="KM3" s="91"/>
      <c r="KN3" s="91"/>
      <c r="KO3" s="91"/>
      <c r="KP3" s="91"/>
      <c r="KQ3" s="91"/>
      <c r="KR3" s="91"/>
      <c r="KS3" s="91"/>
      <c r="KT3" s="91"/>
      <c r="KU3" s="91"/>
      <c r="KV3" s="91"/>
      <c r="KW3" s="91"/>
      <c r="KX3" s="91"/>
      <c r="KY3" s="91"/>
      <c r="KZ3" s="91"/>
      <c r="LA3" s="91"/>
      <c r="LB3" s="91"/>
      <c r="LC3" s="91"/>
      <c r="LD3" s="91"/>
      <c r="LE3" s="91"/>
      <c r="LF3" s="91"/>
      <c r="LG3" s="91"/>
      <c r="LH3" s="91"/>
      <c r="LI3" s="91"/>
      <c r="LJ3" s="91"/>
      <c r="LK3" s="91"/>
      <c r="LL3" s="91"/>
      <c r="LM3" s="91"/>
      <c r="LN3" s="91"/>
      <c r="LO3" s="91"/>
      <c r="LP3" s="91"/>
      <c r="LQ3" s="91"/>
      <c r="LR3" s="91"/>
      <c r="LS3" s="91"/>
      <c r="LT3" s="91"/>
      <c r="LU3" s="91"/>
      <c r="LV3" s="91"/>
      <c r="LW3" s="91"/>
      <c r="LX3" s="91"/>
      <c r="LY3" s="91"/>
      <c r="LZ3" s="91"/>
      <c r="MA3" s="91"/>
      <c r="MB3" s="91"/>
      <c r="MC3" s="91"/>
      <c r="MD3" s="91"/>
      <c r="ME3" s="91"/>
      <c r="MF3" s="91"/>
      <c r="MG3" s="91"/>
      <c r="MH3" s="91"/>
      <c r="MI3" s="91"/>
      <c r="MJ3" s="91"/>
      <c r="MK3" s="91"/>
      <c r="ML3" s="91"/>
      <c r="MM3" s="91"/>
      <c r="MN3" s="91"/>
      <c r="MO3" s="91"/>
      <c r="MP3" s="91"/>
      <c r="MQ3" s="91"/>
      <c r="MR3" s="91"/>
      <c r="MS3" s="91"/>
      <c r="MT3" s="91"/>
      <c r="MU3" s="91"/>
      <c r="MV3" s="91"/>
      <c r="MW3" s="91"/>
      <c r="MX3" s="91"/>
      <c r="MY3" s="91"/>
      <c r="MZ3" s="91"/>
      <c r="NA3" s="91"/>
      <c r="NB3" s="91"/>
      <c r="NC3" s="91"/>
      <c r="ND3" s="91"/>
      <c r="NE3" s="91"/>
      <c r="NF3" s="91"/>
      <c r="NG3" s="91"/>
      <c r="NH3" s="91"/>
      <c r="NI3" s="91"/>
      <c r="NJ3" s="91"/>
      <c r="NK3" s="91"/>
      <c r="NL3" s="91"/>
      <c r="NM3" s="91"/>
      <c r="NN3" s="91"/>
      <c r="NO3" s="91"/>
      <c r="NP3" s="91"/>
      <c r="NQ3" s="91"/>
      <c r="NR3" s="91"/>
      <c r="NS3" s="91"/>
      <c r="NT3" s="91"/>
      <c r="NU3" s="91"/>
      <c r="NV3" s="91"/>
      <c r="NW3" s="91"/>
      <c r="NX3" s="91"/>
    </row>
    <row r="4" spans="1:388" ht="9.75" customHeight="1">
      <c r="A4" s="3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91"/>
      <c r="MQ4" s="91"/>
      <c r="MR4" s="91"/>
      <c r="MS4" s="91"/>
      <c r="MT4" s="91"/>
      <c r="MU4" s="91"/>
      <c r="MV4" s="91"/>
      <c r="MW4" s="91"/>
      <c r="MX4" s="91"/>
      <c r="MY4" s="91"/>
      <c r="MZ4" s="91"/>
      <c r="NA4" s="91"/>
      <c r="NB4" s="91"/>
      <c r="NC4" s="91"/>
      <c r="ND4" s="91"/>
      <c r="NE4" s="91"/>
      <c r="NF4" s="91"/>
      <c r="NG4" s="91"/>
      <c r="NH4" s="91"/>
      <c r="NI4" s="91"/>
      <c r="NJ4" s="91"/>
      <c r="NK4" s="91"/>
      <c r="NL4" s="91"/>
      <c r="NM4" s="91"/>
      <c r="NN4" s="91"/>
      <c r="NO4" s="91"/>
      <c r="NP4" s="91"/>
      <c r="NQ4" s="91"/>
      <c r="NR4" s="91"/>
      <c r="NS4" s="91"/>
      <c r="NT4" s="91"/>
      <c r="NU4" s="91"/>
      <c r="NV4" s="91"/>
      <c r="NW4" s="91"/>
      <c r="NX4" s="91"/>
    </row>
    <row r="5" spans="1:388" ht="9.75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</row>
    <row r="6" spans="1:388" ht="18.75" customHeight="1">
      <c r="A6" s="34"/>
      <c r="B6" s="132" t="str">
        <f>データ!H6</f>
        <v>島根県津和野町　津和野共存病院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</row>
    <row r="7" spans="1:388" ht="18.75" customHeight="1">
      <c r="A7" s="34"/>
      <c r="B7" s="117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9"/>
      <c r="AU7" s="117" t="s">
        <v>2</v>
      </c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9"/>
      <c r="CN7" s="117" t="s">
        <v>3</v>
      </c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9"/>
      <c r="EG7" s="117" t="s">
        <v>4</v>
      </c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9"/>
      <c r="FZ7" s="117" t="s">
        <v>5</v>
      </c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9"/>
      <c r="ID7" s="117" t="s">
        <v>6</v>
      </c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9"/>
      <c r="JW7" s="117" t="s">
        <v>7</v>
      </c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9"/>
      <c r="LP7" s="117" t="s">
        <v>8</v>
      </c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9"/>
      <c r="NI7" s="35"/>
      <c r="NJ7" s="37" t="s">
        <v>9</v>
      </c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56"/>
      <c r="NX7" s="35"/>
    </row>
    <row r="8" spans="1:388" ht="18.75" customHeight="1">
      <c r="A8" s="34"/>
      <c r="B8" s="123" t="str">
        <f>データ!K6</f>
        <v>条例全部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5"/>
      <c r="AU8" s="123" t="str">
        <f>データ!L6</f>
        <v>病院事業</v>
      </c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5"/>
      <c r="CN8" s="123" t="str">
        <f>データ!M6</f>
        <v>一般病院</v>
      </c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5"/>
      <c r="EG8" s="123" t="str">
        <f>データ!N6</f>
        <v>50床以上～100床未満</v>
      </c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5"/>
      <c r="FZ8" s="123" t="str">
        <f>データ!O7</f>
        <v>非設置</v>
      </c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5"/>
      <c r="ID8" s="120">
        <f>データ!Y6</f>
        <v>50</v>
      </c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/>
      <c r="JR8" s="121"/>
      <c r="JS8" s="121"/>
      <c r="JT8" s="121"/>
      <c r="JU8" s="121"/>
      <c r="JV8" s="122"/>
      <c r="JW8" s="120">
        <f>データ!Z6</f>
        <v>49</v>
      </c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2"/>
      <c r="LP8" s="120" t="str">
        <f>データ!AA6</f>
        <v>-</v>
      </c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122"/>
      <c r="NI8" s="35"/>
      <c r="NJ8" s="130" t="s">
        <v>10</v>
      </c>
      <c r="NK8" s="131"/>
      <c r="NL8" s="52" t="s">
        <v>11</v>
      </c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62"/>
      <c r="NX8" s="35"/>
    </row>
    <row r="9" spans="1:388" ht="18.75" customHeight="1">
      <c r="A9" s="34"/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9"/>
      <c r="AU9" s="117" t="s">
        <v>13</v>
      </c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9"/>
      <c r="CN9" s="117" t="s">
        <v>14</v>
      </c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9"/>
      <c r="EG9" s="117" t="s">
        <v>15</v>
      </c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9"/>
      <c r="FZ9" s="117" t="s">
        <v>16</v>
      </c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9"/>
      <c r="ID9" s="117" t="s">
        <v>17</v>
      </c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9"/>
      <c r="JW9" s="117" t="s">
        <v>18</v>
      </c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9"/>
      <c r="LP9" s="117" t="s">
        <v>19</v>
      </c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9"/>
      <c r="NI9" s="35"/>
      <c r="NJ9" s="128" t="s">
        <v>20</v>
      </c>
      <c r="NK9" s="129"/>
      <c r="NL9" s="53" t="s">
        <v>21</v>
      </c>
      <c r="NM9" s="60"/>
      <c r="NN9" s="60"/>
      <c r="NO9" s="60"/>
      <c r="NP9" s="60"/>
      <c r="NQ9" s="60"/>
      <c r="NR9" s="60"/>
      <c r="NS9" s="60"/>
      <c r="NT9" s="60"/>
      <c r="NU9" s="63"/>
      <c r="NV9" s="63"/>
      <c r="NW9" s="64"/>
      <c r="NX9" s="35"/>
    </row>
    <row r="10" spans="1:388" ht="18.75" customHeight="1">
      <c r="A10" s="34"/>
      <c r="B10" s="123" t="str">
        <f>データ!P6</f>
        <v>指定管理者(代行制)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5"/>
      <c r="AU10" s="120">
        <f>データ!Q6</f>
        <v>9</v>
      </c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2"/>
      <c r="CN10" s="123" t="str">
        <f>データ!R6</f>
        <v>-</v>
      </c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5"/>
      <c r="EG10" s="123" t="str">
        <f>データ!S6</f>
        <v>ド</v>
      </c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5"/>
      <c r="FZ10" s="123" t="str">
        <f>データ!T6</f>
        <v>臨</v>
      </c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5"/>
      <c r="ID10" s="120" t="str">
        <f>データ!AB6</f>
        <v>-</v>
      </c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T10" s="121"/>
      <c r="JU10" s="121"/>
      <c r="JV10" s="122"/>
      <c r="JW10" s="120" t="str">
        <f>データ!AC6</f>
        <v>-</v>
      </c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2"/>
      <c r="LP10" s="120">
        <f>データ!AD6</f>
        <v>99</v>
      </c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/>
      <c r="NG10" s="121"/>
      <c r="NH10" s="122"/>
      <c r="NI10" s="34"/>
      <c r="NJ10" s="126" t="s">
        <v>22</v>
      </c>
      <c r="NK10" s="127"/>
      <c r="NL10" s="54" t="s">
        <v>23</v>
      </c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5"/>
      <c r="NX10" s="35"/>
    </row>
    <row r="11" spans="1:388" ht="18.75" customHeight="1">
      <c r="A11" s="34"/>
      <c r="B11" s="117" t="s">
        <v>24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9"/>
      <c r="AU11" s="117" t="s">
        <v>25</v>
      </c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9"/>
      <c r="CN11" s="117" t="s">
        <v>26</v>
      </c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9"/>
      <c r="EG11" s="117" t="s">
        <v>27</v>
      </c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9"/>
      <c r="ID11" s="117" t="s">
        <v>28</v>
      </c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  <c r="IW11" s="118"/>
      <c r="IX11" s="118"/>
      <c r="IY11" s="118"/>
      <c r="IZ11" s="118"/>
      <c r="JA11" s="118"/>
      <c r="JB11" s="118"/>
      <c r="JC11" s="118"/>
      <c r="JD11" s="118"/>
      <c r="JE11" s="118"/>
      <c r="JF11" s="118"/>
      <c r="JG11" s="118"/>
      <c r="JH11" s="118"/>
      <c r="JI11" s="118"/>
      <c r="JJ11" s="118"/>
      <c r="JK11" s="118"/>
      <c r="JL11" s="118"/>
      <c r="JM11" s="118"/>
      <c r="JN11" s="118"/>
      <c r="JO11" s="118"/>
      <c r="JP11" s="118"/>
      <c r="JQ11" s="118"/>
      <c r="JR11" s="118"/>
      <c r="JS11" s="118"/>
      <c r="JT11" s="118"/>
      <c r="JU11" s="118"/>
      <c r="JV11" s="119"/>
      <c r="JW11" s="117" t="s">
        <v>29</v>
      </c>
      <c r="JX11" s="118"/>
      <c r="JY11" s="118"/>
      <c r="JZ11" s="118"/>
      <c r="KA11" s="118"/>
      <c r="KB11" s="118"/>
      <c r="KC11" s="118"/>
      <c r="KD11" s="118"/>
      <c r="KE11" s="118"/>
      <c r="KF11" s="118"/>
      <c r="KG11" s="118"/>
      <c r="KH11" s="118"/>
      <c r="KI11" s="118"/>
      <c r="KJ11" s="118"/>
      <c r="KK11" s="118"/>
      <c r="KL11" s="118"/>
      <c r="KM11" s="118"/>
      <c r="KN11" s="118"/>
      <c r="KO11" s="118"/>
      <c r="KP11" s="118"/>
      <c r="KQ11" s="118"/>
      <c r="KR11" s="118"/>
      <c r="KS11" s="118"/>
      <c r="KT11" s="118"/>
      <c r="KU11" s="118"/>
      <c r="KV11" s="118"/>
      <c r="KW11" s="118"/>
      <c r="KX11" s="118"/>
      <c r="KY11" s="118"/>
      <c r="KZ11" s="118"/>
      <c r="LA11" s="118"/>
      <c r="LB11" s="118"/>
      <c r="LC11" s="118"/>
      <c r="LD11" s="118"/>
      <c r="LE11" s="118"/>
      <c r="LF11" s="118"/>
      <c r="LG11" s="118"/>
      <c r="LH11" s="118"/>
      <c r="LI11" s="118"/>
      <c r="LJ11" s="118"/>
      <c r="LK11" s="118"/>
      <c r="LL11" s="118"/>
      <c r="LM11" s="118"/>
      <c r="LN11" s="118"/>
      <c r="LO11" s="119"/>
      <c r="LP11" s="117" t="s">
        <v>30</v>
      </c>
      <c r="LQ11" s="118"/>
      <c r="LR11" s="118"/>
      <c r="LS11" s="118"/>
      <c r="LT11" s="118"/>
      <c r="LU11" s="118"/>
      <c r="LV11" s="118"/>
      <c r="LW11" s="118"/>
      <c r="LX11" s="118"/>
      <c r="LY11" s="118"/>
      <c r="LZ11" s="118"/>
      <c r="MA11" s="118"/>
      <c r="MB11" s="118"/>
      <c r="MC11" s="118"/>
      <c r="MD11" s="118"/>
      <c r="ME11" s="118"/>
      <c r="MF11" s="118"/>
      <c r="MG11" s="118"/>
      <c r="MH11" s="118"/>
      <c r="MI11" s="118"/>
      <c r="MJ11" s="118"/>
      <c r="MK11" s="118"/>
      <c r="ML11" s="118"/>
      <c r="MM11" s="118"/>
      <c r="MN11" s="118"/>
      <c r="MO11" s="118"/>
      <c r="MP11" s="118"/>
      <c r="MQ11" s="118"/>
      <c r="MR11" s="118"/>
      <c r="MS11" s="118"/>
      <c r="MT11" s="118"/>
      <c r="MU11" s="118"/>
      <c r="MV11" s="118"/>
      <c r="MW11" s="118"/>
      <c r="MX11" s="118"/>
      <c r="MY11" s="118"/>
      <c r="MZ11" s="118"/>
      <c r="NA11" s="118"/>
      <c r="NB11" s="118"/>
      <c r="NC11" s="118"/>
      <c r="ND11" s="118"/>
      <c r="NE11" s="118"/>
      <c r="NF11" s="118"/>
      <c r="NG11" s="118"/>
      <c r="NH11" s="119"/>
      <c r="NI11" s="51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</row>
    <row r="12" spans="1:388" ht="18.75" customHeight="1">
      <c r="A12" s="34"/>
      <c r="B12" s="120">
        <f>データ!U6</f>
        <v>7612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2"/>
      <c r="AU12" s="120">
        <f>データ!V6</f>
        <v>5447</v>
      </c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2"/>
      <c r="CN12" s="123" t="str">
        <f>データ!W6</f>
        <v>第１種該当</v>
      </c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5"/>
      <c r="EG12" s="123" t="str">
        <f>データ!X6</f>
        <v>１０：１</v>
      </c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5"/>
      <c r="ID12" s="120">
        <f>データ!AE6</f>
        <v>25</v>
      </c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  <c r="IW12" s="121"/>
      <c r="IX12" s="121"/>
      <c r="IY12" s="121"/>
      <c r="IZ12" s="121"/>
      <c r="JA12" s="121"/>
      <c r="JB12" s="121"/>
      <c r="JC12" s="121"/>
      <c r="JD12" s="121"/>
      <c r="JE12" s="121"/>
      <c r="JF12" s="121"/>
      <c r="JG12" s="121"/>
      <c r="JH12" s="121"/>
      <c r="JI12" s="121"/>
      <c r="JJ12" s="121"/>
      <c r="JK12" s="121"/>
      <c r="JL12" s="121"/>
      <c r="JM12" s="121"/>
      <c r="JN12" s="121"/>
      <c r="JO12" s="121"/>
      <c r="JP12" s="121"/>
      <c r="JQ12" s="121"/>
      <c r="JR12" s="121"/>
      <c r="JS12" s="121"/>
      <c r="JT12" s="121"/>
      <c r="JU12" s="121"/>
      <c r="JV12" s="122"/>
      <c r="JW12" s="120" t="str">
        <f>データ!AF6</f>
        <v>-</v>
      </c>
      <c r="JX12" s="121"/>
      <c r="JY12" s="121"/>
      <c r="JZ12" s="121"/>
      <c r="KA12" s="121"/>
      <c r="KB12" s="121"/>
      <c r="KC12" s="121"/>
      <c r="KD12" s="121"/>
      <c r="KE12" s="121"/>
      <c r="KF12" s="121"/>
      <c r="KG12" s="121"/>
      <c r="KH12" s="121"/>
      <c r="KI12" s="121"/>
      <c r="KJ12" s="121"/>
      <c r="KK12" s="121"/>
      <c r="KL12" s="121"/>
      <c r="KM12" s="121"/>
      <c r="KN12" s="121"/>
      <c r="KO12" s="121"/>
      <c r="KP12" s="121"/>
      <c r="KQ12" s="121"/>
      <c r="KR12" s="121"/>
      <c r="KS12" s="121"/>
      <c r="KT12" s="121"/>
      <c r="KU12" s="121"/>
      <c r="KV12" s="121"/>
      <c r="KW12" s="121"/>
      <c r="KX12" s="121"/>
      <c r="KY12" s="121"/>
      <c r="KZ12" s="121"/>
      <c r="LA12" s="121"/>
      <c r="LB12" s="121"/>
      <c r="LC12" s="121"/>
      <c r="LD12" s="121"/>
      <c r="LE12" s="121"/>
      <c r="LF12" s="121"/>
      <c r="LG12" s="121"/>
      <c r="LH12" s="121"/>
      <c r="LI12" s="121"/>
      <c r="LJ12" s="121"/>
      <c r="LK12" s="121"/>
      <c r="LL12" s="121"/>
      <c r="LM12" s="121"/>
      <c r="LN12" s="121"/>
      <c r="LO12" s="122"/>
      <c r="LP12" s="120">
        <f>データ!AG6</f>
        <v>25</v>
      </c>
      <c r="LQ12" s="121"/>
      <c r="LR12" s="121"/>
      <c r="LS12" s="121"/>
      <c r="LT12" s="121"/>
      <c r="LU12" s="121"/>
      <c r="LV12" s="121"/>
      <c r="LW12" s="121"/>
      <c r="LX12" s="121"/>
      <c r="LY12" s="121"/>
      <c r="LZ12" s="121"/>
      <c r="MA12" s="121"/>
      <c r="MB12" s="121"/>
      <c r="MC12" s="121"/>
      <c r="MD12" s="121"/>
      <c r="ME12" s="121"/>
      <c r="MF12" s="121"/>
      <c r="MG12" s="121"/>
      <c r="MH12" s="121"/>
      <c r="MI12" s="121"/>
      <c r="MJ12" s="121"/>
      <c r="MK12" s="121"/>
      <c r="ML12" s="121"/>
      <c r="MM12" s="121"/>
      <c r="MN12" s="121"/>
      <c r="MO12" s="121"/>
      <c r="MP12" s="121"/>
      <c r="MQ12" s="121"/>
      <c r="MR12" s="121"/>
      <c r="MS12" s="121"/>
      <c r="MT12" s="121"/>
      <c r="MU12" s="121"/>
      <c r="MV12" s="121"/>
      <c r="MW12" s="121"/>
      <c r="MX12" s="121"/>
      <c r="MY12" s="121"/>
      <c r="MZ12" s="121"/>
      <c r="NA12" s="121"/>
      <c r="NB12" s="121"/>
      <c r="NC12" s="121"/>
      <c r="ND12" s="121"/>
      <c r="NE12" s="121"/>
      <c r="NF12" s="121"/>
      <c r="NG12" s="121"/>
      <c r="NH12" s="122"/>
      <c r="NI12" s="51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</row>
    <row r="13" spans="1:388" ht="17.25" customHeight="1">
      <c r="A13" s="34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51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</row>
    <row r="14" spans="1:388" ht="17.25" customHeight="1">
      <c r="A14" s="34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51"/>
      <c r="NJ14" s="78" t="s">
        <v>33</v>
      </c>
      <c r="NK14" s="78"/>
      <c r="NL14" s="78"/>
      <c r="NM14" s="78"/>
      <c r="NN14" s="78"/>
      <c r="NO14" s="78"/>
      <c r="NP14" s="78"/>
      <c r="NQ14" s="78"/>
      <c r="NR14" s="78"/>
      <c r="NS14" s="78"/>
      <c r="NT14" s="78"/>
      <c r="NU14" s="78"/>
      <c r="NV14" s="78"/>
      <c r="NW14" s="78"/>
      <c r="NX14" s="78"/>
    </row>
    <row r="15" spans="1:388" ht="9.7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</row>
    <row r="16" spans="1:388" ht="13.5" customHeight="1">
      <c r="A16" s="36"/>
      <c r="B16" s="37"/>
      <c r="C16" s="38"/>
      <c r="D16" s="38"/>
      <c r="E16" s="38"/>
      <c r="F16" s="80" t="s">
        <v>34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38"/>
      <c r="NF16" s="38"/>
      <c r="NG16" s="38"/>
      <c r="NH16" s="56"/>
      <c r="NI16" s="34"/>
      <c r="NJ16" s="82" t="s">
        <v>35</v>
      </c>
      <c r="NK16" s="83"/>
      <c r="NL16" s="83"/>
      <c r="NM16" s="83"/>
      <c r="NN16" s="83"/>
      <c r="NO16" s="83"/>
      <c r="NP16" s="83"/>
      <c r="NQ16" s="83"/>
      <c r="NR16" s="83"/>
      <c r="NS16" s="83"/>
      <c r="NT16" s="83"/>
      <c r="NU16" s="83"/>
      <c r="NV16" s="83"/>
      <c r="NW16" s="83"/>
      <c r="NX16" s="84"/>
    </row>
    <row r="17" spans="1:388" ht="13.5" customHeight="1">
      <c r="A17" s="34"/>
      <c r="B17" s="39"/>
      <c r="C17" s="40"/>
      <c r="D17" s="40"/>
      <c r="E17" s="4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  <c r="IW17" s="81"/>
      <c r="IX17" s="81"/>
      <c r="IY17" s="81"/>
      <c r="IZ17" s="81"/>
      <c r="JA17" s="81"/>
      <c r="JB17" s="81"/>
      <c r="JC17" s="81"/>
      <c r="JD17" s="81"/>
      <c r="JE17" s="81"/>
      <c r="JF17" s="81"/>
      <c r="JG17" s="81"/>
      <c r="JH17" s="81"/>
      <c r="JI17" s="81"/>
      <c r="JJ17" s="81"/>
      <c r="JK17" s="81"/>
      <c r="JL17" s="81"/>
      <c r="JM17" s="81"/>
      <c r="JN17" s="81"/>
      <c r="JO17" s="81"/>
      <c r="JP17" s="81"/>
      <c r="JQ17" s="81"/>
      <c r="JR17" s="81"/>
      <c r="JS17" s="81"/>
      <c r="JT17" s="81"/>
      <c r="JU17" s="81"/>
      <c r="JV17" s="81"/>
      <c r="JW17" s="81"/>
      <c r="JX17" s="81"/>
      <c r="JY17" s="81"/>
      <c r="JZ17" s="81"/>
      <c r="KA17" s="81"/>
      <c r="KB17" s="81"/>
      <c r="KC17" s="81"/>
      <c r="KD17" s="81"/>
      <c r="KE17" s="81"/>
      <c r="KF17" s="81"/>
      <c r="KG17" s="81"/>
      <c r="KH17" s="81"/>
      <c r="KI17" s="81"/>
      <c r="KJ17" s="81"/>
      <c r="KK17" s="81"/>
      <c r="KL17" s="81"/>
      <c r="KM17" s="81"/>
      <c r="KN17" s="81"/>
      <c r="KO17" s="81"/>
      <c r="KP17" s="81"/>
      <c r="KQ17" s="81"/>
      <c r="KR17" s="81"/>
      <c r="KS17" s="81"/>
      <c r="KT17" s="81"/>
      <c r="KU17" s="81"/>
      <c r="KV17" s="81"/>
      <c r="KW17" s="81"/>
      <c r="KX17" s="81"/>
      <c r="KY17" s="81"/>
      <c r="KZ17" s="81"/>
      <c r="LA17" s="81"/>
      <c r="LB17" s="81"/>
      <c r="LC17" s="81"/>
      <c r="LD17" s="81"/>
      <c r="LE17" s="81"/>
      <c r="LF17" s="81"/>
      <c r="LG17" s="81"/>
      <c r="LH17" s="81"/>
      <c r="LI17" s="81"/>
      <c r="LJ17" s="81"/>
      <c r="LK17" s="81"/>
      <c r="LL17" s="81"/>
      <c r="LM17" s="81"/>
      <c r="LN17" s="81"/>
      <c r="LO17" s="81"/>
      <c r="LP17" s="81"/>
      <c r="LQ17" s="81"/>
      <c r="LR17" s="81"/>
      <c r="LS17" s="81"/>
      <c r="LT17" s="81"/>
      <c r="LU17" s="81"/>
      <c r="LV17" s="81"/>
      <c r="LW17" s="81"/>
      <c r="LX17" s="81"/>
      <c r="LY17" s="81"/>
      <c r="LZ17" s="81"/>
      <c r="MA17" s="81"/>
      <c r="MB17" s="81"/>
      <c r="MC17" s="81"/>
      <c r="MD17" s="81"/>
      <c r="ME17" s="81"/>
      <c r="MF17" s="81"/>
      <c r="MG17" s="81"/>
      <c r="MH17" s="81"/>
      <c r="MI17" s="81"/>
      <c r="MJ17" s="81"/>
      <c r="MK17" s="81"/>
      <c r="ML17" s="81"/>
      <c r="MM17" s="81"/>
      <c r="MN17" s="81"/>
      <c r="MO17" s="81"/>
      <c r="MP17" s="81"/>
      <c r="MQ17" s="81"/>
      <c r="MR17" s="81"/>
      <c r="MS17" s="81"/>
      <c r="MT17" s="81"/>
      <c r="MU17" s="81"/>
      <c r="MV17" s="81"/>
      <c r="MW17" s="81"/>
      <c r="MX17" s="81"/>
      <c r="MY17" s="81"/>
      <c r="MZ17" s="81"/>
      <c r="NA17" s="81"/>
      <c r="NB17" s="81"/>
      <c r="NC17" s="81"/>
      <c r="ND17" s="81"/>
      <c r="NE17" s="40"/>
      <c r="NF17" s="40"/>
      <c r="NG17" s="40"/>
      <c r="NH17" s="57"/>
      <c r="NI17" s="34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34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57"/>
      <c r="NI18" s="34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34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4"/>
      <c r="DD19" s="44"/>
      <c r="DE19" s="42"/>
      <c r="DF19" s="42"/>
      <c r="DG19" s="42"/>
      <c r="DH19" s="42"/>
      <c r="DI19" s="42"/>
      <c r="DJ19" s="42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2"/>
      <c r="NH19" s="48"/>
      <c r="NI19" s="34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34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4"/>
      <c r="DD20" s="44"/>
      <c r="DE20" s="42"/>
      <c r="DF20" s="42"/>
      <c r="DG20" s="42"/>
      <c r="DH20" s="42"/>
      <c r="DI20" s="42"/>
      <c r="DJ20" s="42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2"/>
      <c r="NH20" s="48"/>
      <c r="NI20" s="34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34"/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8"/>
      <c r="NI21" s="34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34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8"/>
      <c r="NI22" s="34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34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8"/>
      <c r="NI23" s="34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34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8"/>
      <c r="NI24" s="34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34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8"/>
      <c r="NI25" s="34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34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8"/>
      <c r="NI26" s="34"/>
      <c r="NJ26" s="78" t="s">
        <v>36</v>
      </c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</row>
    <row r="27" spans="1:388" ht="13.5" customHeight="1">
      <c r="A27" s="34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8"/>
      <c r="NI27" s="34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</row>
    <row r="28" spans="1:388" ht="13.5" customHeight="1">
      <c r="A28" s="34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8"/>
      <c r="NI28" s="34"/>
      <c r="NJ28" s="92" t="s">
        <v>37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34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2"/>
      <c r="ME29" s="42"/>
      <c r="MF29" s="42"/>
      <c r="MG29" s="42"/>
      <c r="MH29" s="42"/>
      <c r="MI29" s="42"/>
      <c r="MJ29" s="42"/>
      <c r="MK29" s="42"/>
      <c r="ML29" s="42"/>
      <c r="MM29" s="42"/>
      <c r="MN29" s="42"/>
      <c r="MO29" s="42"/>
      <c r="MP29" s="42"/>
      <c r="MQ29" s="42"/>
      <c r="MR29" s="42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8"/>
      <c r="NI29" s="34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34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8"/>
      <c r="NI30" s="34"/>
      <c r="NJ30" s="85" t="s">
        <v>38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34"/>
      <c r="B31" s="41"/>
      <c r="C31" s="42"/>
      <c r="D31" s="42"/>
      <c r="E31" s="42"/>
      <c r="F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8"/>
      <c r="NI31" s="34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34"/>
      <c r="B32" s="41"/>
      <c r="D32" s="42"/>
      <c r="E32" s="42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113">
        <f>データ!$B$11</f>
        <v>41275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5"/>
      <c r="AE32" s="113">
        <f>データ!$C$11</f>
        <v>41640</v>
      </c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5"/>
      <c r="AT32" s="113">
        <f>データ!$D$11</f>
        <v>42005</v>
      </c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5"/>
      <c r="BI32" s="113">
        <f>データ!$E$11</f>
        <v>42370</v>
      </c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5"/>
      <c r="BX32" s="113">
        <f>データ!$F$11</f>
        <v>42736</v>
      </c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5"/>
      <c r="CO32" s="42"/>
      <c r="CP32" s="42"/>
      <c r="CQ32" s="42"/>
      <c r="CR32" s="42"/>
      <c r="CS32" s="42"/>
      <c r="CT32" s="42"/>
      <c r="CU32" s="43"/>
      <c r="CV32" s="43"/>
      <c r="CW32" s="43"/>
      <c r="CX32" s="43"/>
      <c r="CY32" s="43"/>
      <c r="CZ32" s="43"/>
      <c r="DA32" s="43"/>
      <c r="DB32" s="43"/>
      <c r="DC32" s="43"/>
      <c r="DD32" s="113">
        <f>データ!$B$11</f>
        <v>41275</v>
      </c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5"/>
      <c r="DS32" s="113">
        <f>データ!$C$11</f>
        <v>41640</v>
      </c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5"/>
      <c r="EH32" s="113">
        <f>データ!$D$11</f>
        <v>42005</v>
      </c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5"/>
      <c r="EW32" s="113">
        <f>データ!$E$11</f>
        <v>42370</v>
      </c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5"/>
      <c r="FL32" s="113">
        <f>データ!$F$11</f>
        <v>42736</v>
      </c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5"/>
      <c r="GA32" s="42"/>
      <c r="GB32" s="42"/>
      <c r="GC32" s="42"/>
      <c r="GD32" s="42"/>
      <c r="GE32" s="42"/>
      <c r="GF32" s="42"/>
      <c r="GG32" s="42"/>
      <c r="GH32" s="42"/>
      <c r="GI32" s="43"/>
      <c r="GJ32" s="43"/>
      <c r="GK32" s="43"/>
      <c r="GL32" s="43"/>
      <c r="GM32" s="43"/>
      <c r="GN32" s="43"/>
      <c r="GO32" s="43"/>
      <c r="GP32" s="43"/>
      <c r="GQ32" s="43"/>
      <c r="GR32" s="113">
        <f>データ!$B$11</f>
        <v>41275</v>
      </c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5"/>
      <c r="HG32" s="113">
        <f>データ!$C$11</f>
        <v>41640</v>
      </c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5"/>
      <c r="HV32" s="113">
        <f>データ!$D$11</f>
        <v>42005</v>
      </c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5"/>
      <c r="IK32" s="113">
        <f>データ!$E$11</f>
        <v>42370</v>
      </c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  <c r="IW32" s="114"/>
      <c r="IX32" s="114"/>
      <c r="IY32" s="115"/>
      <c r="IZ32" s="113">
        <f>データ!$F$11</f>
        <v>42736</v>
      </c>
      <c r="JA32" s="114"/>
      <c r="JB32" s="114"/>
      <c r="JC32" s="114"/>
      <c r="JD32" s="114"/>
      <c r="JE32" s="114"/>
      <c r="JF32" s="114"/>
      <c r="JG32" s="114"/>
      <c r="JH32" s="114"/>
      <c r="JI32" s="114"/>
      <c r="JJ32" s="114"/>
      <c r="JK32" s="114"/>
      <c r="JL32" s="114"/>
      <c r="JM32" s="114"/>
      <c r="JN32" s="115"/>
      <c r="JO32" s="42"/>
      <c r="JP32" s="42"/>
      <c r="JQ32" s="42"/>
      <c r="JR32" s="42"/>
      <c r="JS32" s="42"/>
      <c r="JT32" s="42"/>
      <c r="JU32" s="42"/>
      <c r="JV32" s="42"/>
      <c r="JW32" s="43"/>
      <c r="JX32" s="43"/>
      <c r="JY32" s="43"/>
      <c r="JZ32" s="43"/>
      <c r="KA32" s="43"/>
      <c r="KB32" s="43"/>
      <c r="KC32" s="43"/>
      <c r="KD32" s="43"/>
      <c r="KE32" s="43"/>
      <c r="KF32" s="113">
        <f>データ!$B$11</f>
        <v>41275</v>
      </c>
      <c r="KG32" s="114"/>
      <c r="KH32" s="114"/>
      <c r="KI32" s="114"/>
      <c r="KJ32" s="114"/>
      <c r="KK32" s="114"/>
      <c r="KL32" s="114"/>
      <c r="KM32" s="114"/>
      <c r="KN32" s="114"/>
      <c r="KO32" s="114"/>
      <c r="KP32" s="114"/>
      <c r="KQ32" s="114"/>
      <c r="KR32" s="114"/>
      <c r="KS32" s="114"/>
      <c r="KT32" s="115"/>
      <c r="KU32" s="113">
        <f>データ!$C$11</f>
        <v>41640</v>
      </c>
      <c r="KV32" s="114"/>
      <c r="KW32" s="114"/>
      <c r="KX32" s="114"/>
      <c r="KY32" s="114"/>
      <c r="KZ32" s="114"/>
      <c r="LA32" s="114"/>
      <c r="LB32" s="114"/>
      <c r="LC32" s="114"/>
      <c r="LD32" s="114"/>
      <c r="LE32" s="114"/>
      <c r="LF32" s="114"/>
      <c r="LG32" s="114"/>
      <c r="LH32" s="114"/>
      <c r="LI32" s="115"/>
      <c r="LJ32" s="113">
        <f>データ!$D$11</f>
        <v>42005</v>
      </c>
      <c r="LK32" s="114"/>
      <c r="LL32" s="114"/>
      <c r="LM32" s="114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115"/>
      <c r="LY32" s="113">
        <f>データ!$E$11</f>
        <v>42370</v>
      </c>
      <c r="LZ32" s="114"/>
      <c r="MA32" s="114"/>
      <c r="MB32" s="114"/>
      <c r="MC32" s="114"/>
      <c r="MD32" s="114"/>
      <c r="ME32" s="114"/>
      <c r="MF32" s="114"/>
      <c r="MG32" s="114"/>
      <c r="MH32" s="114"/>
      <c r="MI32" s="114"/>
      <c r="MJ32" s="114"/>
      <c r="MK32" s="114"/>
      <c r="ML32" s="114"/>
      <c r="MM32" s="115"/>
      <c r="MN32" s="113">
        <f>データ!$F$11</f>
        <v>42736</v>
      </c>
      <c r="MO32" s="114"/>
      <c r="MP32" s="114"/>
      <c r="MQ32" s="114"/>
      <c r="MR32" s="114"/>
      <c r="MS32" s="114"/>
      <c r="MT32" s="114"/>
      <c r="MU32" s="114"/>
      <c r="MV32" s="114"/>
      <c r="MW32" s="114"/>
      <c r="MX32" s="114"/>
      <c r="MY32" s="114"/>
      <c r="MZ32" s="114"/>
      <c r="NA32" s="114"/>
      <c r="NB32" s="115"/>
      <c r="ND32" s="42"/>
      <c r="NE32" s="42"/>
      <c r="NF32" s="42"/>
      <c r="NG32" s="42"/>
      <c r="NH32" s="48"/>
      <c r="NI32" s="34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34"/>
      <c r="B33" s="41"/>
      <c r="D33" s="42"/>
      <c r="E33" s="42"/>
      <c r="F33" s="42"/>
      <c r="G33" s="109" t="s">
        <v>39</v>
      </c>
      <c r="H33" s="109"/>
      <c r="I33" s="109"/>
      <c r="J33" s="109"/>
      <c r="K33" s="109"/>
      <c r="L33" s="109"/>
      <c r="M33" s="109"/>
      <c r="N33" s="109"/>
      <c r="O33" s="109"/>
      <c r="P33" s="105">
        <f>データ!AH7</f>
        <v>100.3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7"/>
      <c r="AE33" s="105">
        <f>データ!AI7</f>
        <v>100.1</v>
      </c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7"/>
      <c r="AT33" s="105">
        <f>データ!AJ7</f>
        <v>100.8</v>
      </c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7"/>
      <c r="BI33" s="105">
        <f>データ!AK7</f>
        <v>99.4</v>
      </c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7"/>
      <c r="BX33" s="105">
        <f>データ!AL7</f>
        <v>102.5</v>
      </c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7"/>
      <c r="CO33" s="42"/>
      <c r="CP33" s="42"/>
      <c r="CQ33" s="42"/>
      <c r="CR33" s="42"/>
      <c r="CS33" s="42"/>
      <c r="CT33" s="42"/>
      <c r="CU33" s="109" t="s">
        <v>39</v>
      </c>
      <c r="CV33" s="109"/>
      <c r="CW33" s="109"/>
      <c r="CX33" s="109"/>
      <c r="CY33" s="109"/>
      <c r="CZ33" s="109"/>
      <c r="DA33" s="109"/>
      <c r="DB33" s="109"/>
      <c r="DC33" s="109"/>
      <c r="DD33" s="105">
        <f>データ!AS7</f>
        <v>77.5</v>
      </c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7"/>
      <c r="DS33" s="105">
        <f>データ!AT7</f>
        <v>74.7</v>
      </c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7"/>
      <c r="EH33" s="105">
        <f>データ!AU7</f>
        <v>78.599999999999994</v>
      </c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7"/>
      <c r="EW33" s="105">
        <f>データ!AV7</f>
        <v>79.099999999999994</v>
      </c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データ!AW7</f>
        <v>81.3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7"/>
      <c r="GA33" s="42"/>
      <c r="GB33" s="42"/>
      <c r="GC33" s="42"/>
      <c r="GD33" s="42"/>
      <c r="GE33" s="42"/>
      <c r="GF33" s="42"/>
      <c r="GG33" s="42"/>
      <c r="GH33" s="42"/>
      <c r="GI33" s="109" t="s">
        <v>39</v>
      </c>
      <c r="GJ33" s="109"/>
      <c r="GK33" s="109"/>
      <c r="GL33" s="109"/>
      <c r="GM33" s="109"/>
      <c r="GN33" s="109"/>
      <c r="GO33" s="109"/>
      <c r="GP33" s="109"/>
      <c r="GQ33" s="109"/>
      <c r="GR33" s="105">
        <f>データ!BD7</f>
        <v>0</v>
      </c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7"/>
      <c r="HG33" s="105">
        <f>データ!BE7</f>
        <v>0</v>
      </c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7"/>
      <c r="HV33" s="105">
        <f>データ!BF7</f>
        <v>0</v>
      </c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7"/>
      <c r="IK33" s="105">
        <f>データ!BG7</f>
        <v>0</v>
      </c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  <c r="IW33" s="106"/>
      <c r="IX33" s="106"/>
      <c r="IY33" s="107"/>
      <c r="IZ33" s="105">
        <f>データ!BH7</f>
        <v>0</v>
      </c>
      <c r="JA33" s="106"/>
      <c r="JB33" s="106"/>
      <c r="JC33" s="106"/>
      <c r="JD33" s="106"/>
      <c r="JE33" s="106"/>
      <c r="JF33" s="106"/>
      <c r="JG33" s="106"/>
      <c r="JH33" s="106"/>
      <c r="JI33" s="106"/>
      <c r="JJ33" s="106"/>
      <c r="JK33" s="106"/>
      <c r="JL33" s="106"/>
      <c r="JM33" s="106"/>
      <c r="JN33" s="107"/>
      <c r="JO33" s="42"/>
      <c r="JP33" s="42"/>
      <c r="JQ33" s="42"/>
      <c r="JR33" s="42"/>
      <c r="JS33" s="42"/>
      <c r="JT33" s="42"/>
      <c r="JU33" s="42"/>
      <c r="JV33" s="42"/>
      <c r="JW33" s="109" t="s">
        <v>39</v>
      </c>
      <c r="JX33" s="109"/>
      <c r="JY33" s="109"/>
      <c r="JZ33" s="109"/>
      <c r="KA33" s="109"/>
      <c r="KB33" s="109"/>
      <c r="KC33" s="109"/>
      <c r="KD33" s="109"/>
      <c r="KE33" s="109"/>
      <c r="KF33" s="105">
        <f>データ!BO7</f>
        <v>35.799999999999997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7"/>
      <c r="KU33" s="105">
        <f>データ!BP7</f>
        <v>35.200000000000003</v>
      </c>
      <c r="KV33" s="106"/>
      <c r="KW33" s="106"/>
      <c r="KX33" s="106"/>
      <c r="KY33" s="106"/>
      <c r="KZ33" s="106"/>
      <c r="LA33" s="106"/>
      <c r="LB33" s="106"/>
      <c r="LC33" s="106"/>
      <c r="LD33" s="106"/>
      <c r="LE33" s="106"/>
      <c r="LF33" s="106"/>
      <c r="LG33" s="106"/>
      <c r="LH33" s="106"/>
      <c r="LI33" s="107"/>
      <c r="LJ33" s="105">
        <f>データ!BQ7</f>
        <v>37.700000000000003</v>
      </c>
      <c r="LK33" s="106"/>
      <c r="LL33" s="106"/>
      <c r="LM33" s="106"/>
      <c r="LN33" s="106"/>
      <c r="LO33" s="106"/>
      <c r="LP33" s="106"/>
      <c r="LQ33" s="106"/>
      <c r="LR33" s="106"/>
      <c r="LS33" s="106"/>
      <c r="LT33" s="106"/>
      <c r="LU33" s="106"/>
      <c r="LV33" s="106"/>
      <c r="LW33" s="106"/>
      <c r="LX33" s="107"/>
      <c r="LY33" s="105">
        <f>データ!BR7</f>
        <v>37.299999999999997</v>
      </c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データ!BS7</f>
        <v>35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7"/>
      <c r="ND33" s="42"/>
      <c r="NE33" s="42"/>
      <c r="NF33" s="42"/>
      <c r="NG33" s="42"/>
      <c r="NH33" s="48"/>
      <c r="NI33" s="34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34"/>
      <c r="B34" s="41"/>
      <c r="D34" s="42"/>
      <c r="E34" s="42"/>
      <c r="F34" s="42"/>
      <c r="G34" s="109" t="s">
        <v>40</v>
      </c>
      <c r="H34" s="109"/>
      <c r="I34" s="109"/>
      <c r="J34" s="109"/>
      <c r="K34" s="109"/>
      <c r="L34" s="109"/>
      <c r="M34" s="109"/>
      <c r="N34" s="109"/>
      <c r="O34" s="109"/>
      <c r="P34" s="105">
        <f>データ!AM7</f>
        <v>97.7</v>
      </c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7"/>
      <c r="AE34" s="105">
        <f>データ!AN7</f>
        <v>98.5</v>
      </c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7"/>
      <c r="AT34" s="105">
        <f>データ!AO7</f>
        <v>98</v>
      </c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7"/>
      <c r="BI34" s="105">
        <f>データ!AP7</f>
        <v>98.4</v>
      </c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7"/>
      <c r="BX34" s="105">
        <f>データ!AQ7</f>
        <v>98.2</v>
      </c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7"/>
      <c r="CO34" s="42"/>
      <c r="CP34" s="42"/>
      <c r="CQ34" s="42"/>
      <c r="CR34" s="42"/>
      <c r="CS34" s="42"/>
      <c r="CT34" s="42"/>
      <c r="CU34" s="109" t="s">
        <v>40</v>
      </c>
      <c r="CV34" s="109"/>
      <c r="CW34" s="109"/>
      <c r="CX34" s="109"/>
      <c r="CY34" s="109"/>
      <c r="CZ34" s="109"/>
      <c r="DA34" s="109"/>
      <c r="DB34" s="109"/>
      <c r="DC34" s="109"/>
      <c r="DD34" s="105">
        <f>データ!AX7</f>
        <v>82.5</v>
      </c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7"/>
      <c r="DS34" s="105">
        <f>データ!AY7</f>
        <v>79.7</v>
      </c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7"/>
      <c r="EH34" s="105">
        <f>データ!AZ7</f>
        <v>79.599999999999994</v>
      </c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7"/>
      <c r="EW34" s="105">
        <f>データ!BA7</f>
        <v>77.900000000000006</v>
      </c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7"/>
      <c r="FL34" s="105">
        <f>データ!BB7</f>
        <v>78.099999999999994</v>
      </c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7"/>
      <c r="GA34" s="42"/>
      <c r="GB34" s="42"/>
      <c r="GC34" s="42"/>
      <c r="GD34" s="42"/>
      <c r="GE34" s="42"/>
      <c r="GF34" s="42"/>
      <c r="GG34" s="42"/>
      <c r="GH34" s="42"/>
      <c r="GI34" s="109" t="s">
        <v>40</v>
      </c>
      <c r="GJ34" s="109"/>
      <c r="GK34" s="109"/>
      <c r="GL34" s="109"/>
      <c r="GM34" s="109"/>
      <c r="GN34" s="109"/>
      <c r="GO34" s="109"/>
      <c r="GP34" s="109"/>
      <c r="GQ34" s="109"/>
      <c r="GR34" s="105">
        <f>データ!BI7</f>
        <v>91.2</v>
      </c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7"/>
      <c r="HG34" s="105">
        <f>データ!BJ7</f>
        <v>94.9</v>
      </c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7"/>
      <c r="HV34" s="105">
        <f>データ!BK7</f>
        <v>101.2</v>
      </c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7"/>
      <c r="IK34" s="105">
        <f>データ!BL7</f>
        <v>107.2</v>
      </c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  <c r="IW34" s="106"/>
      <c r="IX34" s="106"/>
      <c r="IY34" s="107"/>
      <c r="IZ34" s="105">
        <f>データ!BM7</f>
        <v>114.4</v>
      </c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7"/>
      <c r="JO34" s="42"/>
      <c r="JP34" s="42"/>
      <c r="JQ34" s="42"/>
      <c r="JR34" s="42"/>
      <c r="JS34" s="42"/>
      <c r="JT34" s="42"/>
      <c r="JU34" s="42"/>
      <c r="JV34" s="42"/>
      <c r="JW34" s="109" t="s">
        <v>40</v>
      </c>
      <c r="JX34" s="109"/>
      <c r="JY34" s="109"/>
      <c r="JZ34" s="109"/>
      <c r="KA34" s="109"/>
      <c r="KB34" s="109"/>
      <c r="KC34" s="109"/>
      <c r="KD34" s="109"/>
      <c r="KE34" s="109"/>
      <c r="KF34" s="105">
        <f>データ!BT7</f>
        <v>68.599999999999994</v>
      </c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7"/>
      <c r="KU34" s="105">
        <f>データ!BU7</f>
        <v>67.400000000000006</v>
      </c>
      <c r="KV34" s="106"/>
      <c r="KW34" s="106"/>
      <c r="KX34" s="106"/>
      <c r="KY34" s="106"/>
      <c r="KZ34" s="106"/>
      <c r="LA34" s="106"/>
      <c r="LB34" s="106"/>
      <c r="LC34" s="106"/>
      <c r="LD34" s="106"/>
      <c r="LE34" s="106"/>
      <c r="LF34" s="106"/>
      <c r="LG34" s="106"/>
      <c r="LH34" s="106"/>
      <c r="LI34" s="107"/>
      <c r="LJ34" s="105">
        <f>データ!BV7</f>
        <v>66.599999999999994</v>
      </c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7"/>
      <c r="LY34" s="105">
        <f>データ!BW7</f>
        <v>66.8</v>
      </c>
      <c r="LZ34" s="106"/>
      <c r="MA34" s="106"/>
      <c r="MB34" s="106"/>
      <c r="MC34" s="106"/>
      <c r="MD34" s="106"/>
      <c r="ME34" s="106"/>
      <c r="MF34" s="106"/>
      <c r="MG34" s="106"/>
      <c r="MH34" s="106"/>
      <c r="MI34" s="106"/>
      <c r="MJ34" s="106"/>
      <c r="MK34" s="106"/>
      <c r="ML34" s="106"/>
      <c r="MM34" s="107"/>
      <c r="MN34" s="105">
        <f>データ!BX7</f>
        <v>67.900000000000006</v>
      </c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7"/>
      <c r="ND34" s="42"/>
      <c r="NE34" s="42"/>
      <c r="NF34" s="42"/>
      <c r="NG34" s="42"/>
      <c r="NH34" s="48"/>
      <c r="NI34" s="34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34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8"/>
      <c r="NI35" s="34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34"/>
      <c r="B36" s="41"/>
      <c r="C36" s="44"/>
      <c r="D36" s="42"/>
      <c r="E36" s="98" t="s">
        <v>41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42"/>
      <c r="CQ36" s="42"/>
      <c r="CR36" s="42"/>
      <c r="CS36" s="98" t="s">
        <v>42</v>
      </c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44"/>
      <c r="GE36" s="44"/>
      <c r="GF36" s="44"/>
      <c r="GG36" s="98" t="s">
        <v>43</v>
      </c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42"/>
      <c r="JS36" s="42"/>
      <c r="JT36" s="42"/>
      <c r="JU36" s="98" t="s">
        <v>44</v>
      </c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44"/>
      <c r="NF36" s="44"/>
      <c r="NG36" s="44"/>
      <c r="NH36" s="48"/>
      <c r="NI36" s="34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34"/>
      <c r="B37" s="41"/>
      <c r="C37" s="44"/>
      <c r="D37" s="42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42"/>
      <c r="CQ37" s="42"/>
      <c r="CR37" s="42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44"/>
      <c r="GE37" s="44"/>
      <c r="GF37" s="44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  <c r="IW37" s="98"/>
      <c r="IX37" s="98"/>
      <c r="IY37" s="98"/>
      <c r="IZ37" s="98"/>
      <c r="JA37" s="98"/>
      <c r="JB37" s="98"/>
      <c r="JC37" s="98"/>
      <c r="JD37" s="98"/>
      <c r="JE37" s="98"/>
      <c r="JF37" s="98"/>
      <c r="JG37" s="98"/>
      <c r="JH37" s="98"/>
      <c r="JI37" s="98"/>
      <c r="JJ37" s="98"/>
      <c r="JK37" s="98"/>
      <c r="JL37" s="98"/>
      <c r="JM37" s="98"/>
      <c r="JN37" s="98"/>
      <c r="JO37" s="98"/>
      <c r="JP37" s="98"/>
      <c r="JQ37" s="98"/>
      <c r="JR37" s="42"/>
      <c r="JS37" s="42"/>
      <c r="JT37" s="42"/>
      <c r="JU37" s="98"/>
      <c r="JV37" s="98"/>
      <c r="JW37" s="98"/>
      <c r="JX37" s="98"/>
      <c r="JY37" s="98"/>
      <c r="JZ37" s="98"/>
      <c r="KA37" s="98"/>
      <c r="KB37" s="98"/>
      <c r="KC37" s="98"/>
      <c r="KD37" s="98"/>
      <c r="KE37" s="98"/>
      <c r="KF37" s="98"/>
      <c r="KG37" s="98"/>
      <c r="KH37" s="98"/>
      <c r="KI37" s="98"/>
      <c r="KJ37" s="98"/>
      <c r="KK37" s="98"/>
      <c r="KL37" s="98"/>
      <c r="KM37" s="98"/>
      <c r="KN37" s="98"/>
      <c r="KO37" s="98"/>
      <c r="KP37" s="98"/>
      <c r="KQ37" s="98"/>
      <c r="KR37" s="98"/>
      <c r="KS37" s="98"/>
      <c r="KT37" s="98"/>
      <c r="KU37" s="98"/>
      <c r="KV37" s="98"/>
      <c r="KW37" s="98"/>
      <c r="KX37" s="98"/>
      <c r="KY37" s="98"/>
      <c r="KZ37" s="98"/>
      <c r="LA37" s="98"/>
      <c r="LB37" s="98"/>
      <c r="LC37" s="98"/>
      <c r="LD37" s="98"/>
      <c r="LE37" s="98"/>
      <c r="LF37" s="98"/>
      <c r="LG37" s="98"/>
      <c r="LH37" s="98"/>
      <c r="LI37" s="98"/>
      <c r="LJ37" s="98"/>
      <c r="LK37" s="98"/>
      <c r="LL37" s="98"/>
      <c r="LM37" s="98"/>
      <c r="LN37" s="98"/>
      <c r="LO37" s="98"/>
      <c r="LP37" s="98"/>
      <c r="LQ37" s="98"/>
      <c r="LR37" s="98"/>
      <c r="LS37" s="98"/>
      <c r="LT37" s="98"/>
      <c r="LU37" s="98"/>
      <c r="LV37" s="98"/>
      <c r="LW37" s="98"/>
      <c r="LX37" s="98"/>
      <c r="LY37" s="98"/>
      <c r="LZ37" s="98"/>
      <c r="MA37" s="98"/>
      <c r="MB37" s="98"/>
      <c r="MC37" s="98"/>
      <c r="MD37" s="98"/>
      <c r="ME37" s="98"/>
      <c r="MF37" s="98"/>
      <c r="MG37" s="98"/>
      <c r="MH37" s="98"/>
      <c r="MI37" s="98"/>
      <c r="MJ37" s="98"/>
      <c r="MK37" s="98"/>
      <c r="ML37" s="98"/>
      <c r="MM37" s="98"/>
      <c r="MN37" s="98"/>
      <c r="MO37" s="98"/>
      <c r="MP37" s="98"/>
      <c r="MQ37" s="98"/>
      <c r="MR37" s="98"/>
      <c r="MS37" s="98"/>
      <c r="MT37" s="98"/>
      <c r="MU37" s="98"/>
      <c r="MV37" s="98"/>
      <c r="MW37" s="98"/>
      <c r="MX37" s="98"/>
      <c r="MY37" s="98"/>
      <c r="MZ37" s="98"/>
      <c r="NA37" s="98"/>
      <c r="NB37" s="98"/>
      <c r="NC37" s="98"/>
      <c r="ND37" s="98"/>
      <c r="NE37" s="44"/>
      <c r="NF37" s="44"/>
      <c r="NG37" s="44"/>
      <c r="NH37" s="48"/>
      <c r="NI37" s="34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34"/>
      <c r="B38" s="41"/>
      <c r="C38" s="40"/>
      <c r="D38" s="42"/>
      <c r="E38" s="42"/>
      <c r="F38" s="42"/>
      <c r="G38" s="42"/>
      <c r="H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2"/>
      <c r="GQ38" s="42"/>
      <c r="GR38" s="40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57"/>
      <c r="NI38" s="34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34"/>
      <c r="B39" s="41"/>
      <c r="C39" s="40"/>
      <c r="D39" s="42"/>
      <c r="E39" s="42"/>
      <c r="F39" s="42"/>
      <c r="G39" s="42"/>
      <c r="H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2"/>
      <c r="GQ39" s="42"/>
      <c r="GR39" s="40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57"/>
      <c r="NI39" s="34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34"/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57"/>
      <c r="NI40" s="34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34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4"/>
      <c r="DD41" s="44"/>
      <c r="DE41" s="42"/>
      <c r="DF41" s="42"/>
      <c r="DG41" s="42"/>
      <c r="DH41" s="42"/>
      <c r="DI41" s="42"/>
      <c r="DJ41" s="42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2"/>
      <c r="NH41" s="48"/>
      <c r="NI41" s="34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34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4"/>
      <c r="DD42" s="44"/>
      <c r="DE42" s="42"/>
      <c r="DF42" s="42"/>
      <c r="DG42" s="42"/>
      <c r="DH42" s="42"/>
      <c r="DI42" s="42"/>
      <c r="DJ42" s="42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2"/>
      <c r="NH42" s="48"/>
      <c r="NI42" s="34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34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8"/>
      <c r="NI43" s="34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34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8"/>
      <c r="NI44" s="34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34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  <c r="MH45" s="42"/>
      <c r="MI45" s="42"/>
      <c r="MJ45" s="42"/>
      <c r="MK45" s="42"/>
      <c r="ML45" s="42"/>
      <c r="MM45" s="42"/>
      <c r="MN45" s="42"/>
      <c r="MO45" s="42"/>
      <c r="MP45" s="42"/>
      <c r="MQ45" s="42"/>
      <c r="MR45" s="42"/>
      <c r="MS45" s="42"/>
      <c r="MT45" s="42"/>
      <c r="MU45" s="42"/>
      <c r="MV45" s="42"/>
      <c r="MW45" s="42"/>
      <c r="MX45" s="42"/>
      <c r="MY45" s="42"/>
      <c r="MZ45" s="42"/>
      <c r="NA45" s="42"/>
      <c r="NB45" s="42"/>
      <c r="NC45" s="42"/>
      <c r="ND45" s="42"/>
      <c r="NE45" s="42"/>
      <c r="NF45" s="42"/>
      <c r="NG45" s="42"/>
      <c r="NH45" s="48"/>
      <c r="NI45" s="34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34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8"/>
      <c r="NI46" s="34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34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  <c r="MH47" s="42"/>
      <c r="MI47" s="42"/>
      <c r="MJ47" s="42"/>
      <c r="MK47" s="42"/>
      <c r="ML47" s="42"/>
      <c r="MM47" s="42"/>
      <c r="MN47" s="42"/>
      <c r="MO47" s="42"/>
      <c r="MP47" s="42"/>
      <c r="MQ47" s="42"/>
      <c r="MR47" s="42"/>
      <c r="MS47" s="42"/>
      <c r="MT47" s="42"/>
      <c r="MU47" s="42"/>
      <c r="MV47" s="42"/>
      <c r="MW47" s="42"/>
      <c r="MX47" s="42"/>
      <c r="MY47" s="42"/>
      <c r="MZ47" s="42"/>
      <c r="NA47" s="42"/>
      <c r="NB47" s="42"/>
      <c r="NC47" s="42"/>
      <c r="ND47" s="42"/>
      <c r="NE47" s="42"/>
      <c r="NF47" s="42"/>
      <c r="NG47" s="42"/>
      <c r="NH47" s="48"/>
      <c r="NI47" s="34"/>
      <c r="NJ47" s="92" t="s">
        <v>45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34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  <c r="LW48" s="42"/>
      <c r="LX48" s="42"/>
      <c r="LY48" s="42"/>
      <c r="LZ48" s="42"/>
      <c r="MA48" s="42"/>
      <c r="MB48" s="42"/>
      <c r="MC48" s="42"/>
      <c r="MD48" s="42"/>
      <c r="ME48" s="42"/>
      <c r="MF48" s="42"/>
      <c r="MG48" s="42"/>
      <c r="MH48" s="42"/>
      <c r="MI48" s="42"/>
      <c r="MJ48" s="42"/>
      <c r="MK48" s="42"/>
      <c r="ML48" s="42"/>
      <c r="MM48" s="42"/>
      <c r="MN48" s="42"/>
      <c r="MO48" s="42"/>
      <c r="MP48" s="42"/>
      <c r="MQ48" s="42"/>
      <c r="MR48" s="42"/>
      <c r="MS48" s="42"/>
      <c r="MT48" s="42"/>
      <c r="MU48" s="42"/>
      <c r="MV48" s="42"/>
      <c r="MW48" s="42"/>
      <c r="MX48" s="42"/>
      <c r="MY48" s="42"/>
      <c r="MZ48" s="42"/>
      <c r="NA48" s="42"/>
      <c r="NB48" s="42"/>
      <c r="NC48" s="42"/>
      <c r="ND48" s="42"/>
      <c r="NE48" s="42"/>
      <c r="NF48" s="42"/>
      <c r="NG48" s="42"/>
      <c r="NH48" s="48"/>
      <c r="NI48" s="34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34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  <c r="LW49" s="42"/>
      <c r="LX49" s="42"/>
      <c r="LY49" s="42"/>
      <c r="LZ49" s="42"/>
      <c r="MA49" s="42"/>
      <c r="MB49" s="42"/>
      <c r="MC49" s="42"/>
      <c r="MD49" s="42"/>
      <c r="ME49" s="42"/>
      <c r="MF49" s="42"/>
      <c r="MG49" s="42"/>
      <c r="MH49" s="42"/>
      <c r="MI49" s="42"/>
      <c r="MJ49" s="42"/>
      <c r="MK49" s="42"/>
      <c r="ML49" s="42"/>
      <c r="MM49" s="42"/>
      <c r="MN49" s="42"/>
      <c r="MO49" s="42"/>
      <c r="MP49" s="42"/>
      <c r="MQ49" s="42"/>
      <c r="MR49" s="42"/>
      <c r="MS49" s="42"/>
      <c r="MT49" s="42"/>
      <c r="MU49" s="42"/>
      <c r="MV49" s="42"/>
      <c r="MW49" s="42"/>
      <c r="MX49" s="42"/>
      <c r="MY49" s="42"/>
      <c r="MZ49" s="42"/>
      <c r="NA49" s="42"/>
      <c r="NB49" s="42"/>
      <c r="NC49" s="42"/>
      <c r="ND49" s="42"/>
      <c r="NE49" s="42"/>
      <c r="NF49" s="42"/>
      <c r="NG49" s="42"/>
      <c r="NH49" s="48"/>
      <c r="NI49" s="34"/>
      <c r="NJ49" s="85" t="s">
        <v>46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34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  <c r="JM50" s="42"/>
      <c r="JN50" s="42"/>
      <c r="JO50" s="42"/>
      <c r="JP50" s="42"/>
      <c r="JQ50" s="42"/>
      <c r="JR50" s="42"/>
      <c r="JS50" s="42"/>
      <c r="JT50" s="42"/>
      <c r="JU50" s="42"/>
      <c r="JV50" s="42"/>
      <c r="JW50" s="42"/>
      <c r="JX50" s="42"/>
      <c r="JY50" s="42"/>
      <c r="JZ50" s="42"/>
      <c r="KA50" s="42"/>
      <c r="KB50" s="42"/>
      <c r="KC50" s="42"/>
      <c r="KD50" s="42"/>
      <c r="KE50" s="42"/>
      <c r="KF50" s="42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KY50" s="42"/>
      <c r="KZ50" s="42"/>
      <c r="LA50" s="42"/>
      <c r="LB50" s="42"/>
      <c r="LC50" s="42"/>
      <c r="LD50" s="42"/>
      <c r="LE50" s="42"/>
      <c r="LF50" s="42"/>
      <c r="LG50" s="42"/>
      <c r="LH50" s="42"/>
      <c r="LI50" s="42"/>
      <c r="LJ50" s="42"/>
      <c r="LK50" s="42"/>
      <c r="LL50" s="42"/>
      <c r="LM50" s="42"/>
      <c r="LN50" s="42"/>
      <c r="LO50" s="42"/>
      <c r="LP50" s="42"/>
      <c r="LQ50" s="42"/>
      <c r="LR50" s="42"/>
      <c r="LS50" s="42"/>
      <c r="LT50" s="42"/>
      <c r="LU50" s="42"/>
      <c r="LV50" s="42"/>
      <c r="LW50" s="42"/>
      <c r="LX50" s="42"/>
      <c r="LY50" s="42"/>
      <c r="LZ50" s="42"/>
      <c r="MA50" s="42"/>
      <c r="MB50" s="42"/>
      <c r="MC50" s="42"/>
      <c r="MD50" s="42"/>
      <c r="ME50" s="42"/>
      <c r="MF50" s="42"/>
      <c r="MG50" s="42"/>
      <c r="MH50" s="42"/>
      <c r="MI50" s="42"/>
      <c r="MJ50" s="42"/>
      <c r="MK50" s="42"/>
      <c r="ML50" s="42"/>
      <c r="MM50" s="42"/>
      <c r="MN50" s="42"/>
      <c r="MO50" s="42"/>
      <c r="MP50" s="42"/>
      <c r="MQ50" s="42"/>
      <c r="MR50" s="42"/>
      <c r="MS50" s="42"/>
      <c r="MT50" s="42"/>
      <c r="MU50" s="42"/>
      <c r="MV50" s="42"/>
      <c r="MW50" s="42"/>
      <c r="MX50" s="42"/>
      <c r="MY50" s="42"/>
      <c r="MZ50" s="42"/>
      <c r="NA50" s="42"/>
      <c r="NB50" s="42"/>
      <c r="NC50" s="42"/>
      <c r="ND50" s="42"/>
      <c r="NE50" s="42"/>
      <c r="NF50" s="42"/>
      <c r="NG50" s="42"/>
      <c r="NH50" s="48"/>
      <c r="NI50" s="34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34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  <c r="LW51" s="42"/>
      <c r="LX51" s="42"/>
      <c r="LY51" s="42"/>
      <c r="LZ51" s="42"/>
      <c r="MA51" s="42"/>
      <c r="MB51" s="42"/>
      <c r="MC51" s="42"/>
      <c r="MD51" s="42"/>
      <c r="ME51" s="42"/>
      <c r="MF51" s="42"/>
      <c r="MG51" s="42"/>
      <c r="MH51" s="42"/>
      <c r="MI51" s="42"/>
      <c r="MJ51" s="42"/>
      <c r="MK51" s="42"/>
      <c r="ML51" s="42"/>
      <c r="MM51" s="42"/>
      <c r="MN51" s="42"/>
      <c r="MO51" s="42"/>
      <c r="MP51" s="42"/>
      <c r="MQ51" s="42"/>
      <c r="MR51" s="42"/>
      <c r="MS51" s="42"/>
      <c r="MT51" s="42"/>
      <c r="MU51" s="42"/>
      <c r="MV51" s="42"/>
      <c r="MW51" s="42"/>
      <c r="MX51" s="42"/>
      <c r="MY51" s="42"/>
      <c r="MZ51" s="42"/>
      <c r="NA51" s="42"/>
      <c r="NB51" s="42"/>
      <c r="NC51" s="42"/>
      <c r="ND51" s="42"/>
      <c r="NE51" s="42"/>
      <c r="NF51" s="42"/>
      <c r="NG51" s="42"/>
      <c r="NH51" s="48"/>
      <c r="NI51" s="34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34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42"/>
      <c r="MU52" s="42"/>
      <c r="MV52" s="42"/>
      <c r="MW52" s="42"/>
      <c r="MX52" s="42"/>
      <c r="MY52" s="42"/>
      <c r="MZ52" s="42"/>
      <c r="NA52" s="42"/>
      <c r="NB52" s="42"/>
      <c r="NC52" s="42"/>
      <c r="ND52" s="42"/>
      <c r="NE52" s="42"/>
      <c r="NF52" s="42"/>
      <c r="NG52" s="42"/>
      <c r="NH52" s="48"/>
      <c r="NI52" s="34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34"/>
      <c r="B53" s="41"/>
      <c r="C53" s="42"/>
      <c r="D53" s="42"/>
      <c r="E53" s="42"/>
      <c r="F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/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42"/>
      <c r="MU53" s="42"/>
      <c r="MV53" s="42"/>
      <c r="MW53" s="42"/>
      <c r="MX53" s="42"/>
      <c r="MY53" s="42"/>
      <c r="MZ53" s="42"/>
      <c r="NA53" s="42"/>
      <c r="NB53" s="42"/>
      <c r="NC53" s="42"/>
      <c r="ND53" s="42"/>
      <c r="NE53" s="42"/>
      <c r="NF53" s="42"/>
      <c r="NG53" s="42"/>
      <c r="NH53" s="48"/>
      <c r="NI53" s="34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34"/>
      <c r="B54" s="41"/>
      <c r="C54" s="42"/>
      <c r="D54" s="42"/>
      <c r="E54" s="42"/>
      <c r="F54" s="42"/>
      <c r="G54" s="43"/>
      <c r="H54" s="43"/>
      <c r="I54" s="43"/>
      <c r="J54" s="43"/>
      <c r="K54" s="43"/>
      <c r="L54" s="43"/>
      <c r="M54" s="43"/>
      <c r="N54" s="43"/>
      <c r="O54" s="43"/>
      <c r="P54" s="113">
        <f>データ!$B$11</f>
        <v>41275</v>
      </c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5"/>
      <c r="AE54" s="113">
        <f>データ!$C$11</f>
        <v>41640</v>
      </c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5"/>
      <c r="AT54" s="113">
        <f>データ!$D$11</f>
        <v>42005</v>
      </c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5"/>
      <c r="BI54" s="113">
        <f>データ!$E$11</f>
        <v>42370</v>
      </c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5"/>
      <c r="BX54" s="113">
        <f>データ!$F$11</f>
        <v>42736</v>
      </c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5"/>
      <c r="CO54" s="42"/>
      <c r="CP54" s="42"/>
      <c r="CQ54" s="42"/>
      <c r="CR54" s="42"/>
      <c r="CS54" s="42"/>
      <c r="CT54" s="42"/>
      <c r="CU54" s="43"/>
      <c r="CV54" s="43"/>
      <c r="CW54" s="43"/>
      <c r="CX54" s="43"/>
      <c r="CY54" s="43"/>
      <c r="CZ54" s="43"/>
      <c r="DA54" s="43"/>
      <c r="DB54" s="43"/>
      <c r="DC54" s="43"/>
      <c r="DD54" s="113">
        <f>データ!$B$11</f>
        <v>41275</v>
      </c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5"/>
      <c r="DS54" s="113">
        <f>データ!$C$11</f>
        <v>41640</v>
      </c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5"/>
      <c r="EH54" s="113">
        <f>データ!$D$11</f>
        <v>42005</v>
      </c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5"/>
      <c r="EW54" s="113">
        <f>データ!$E$11</f>
        <v>42370</v>
      </c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5"/>
      <c r="FL54" s="113">
        <f>データ!$F$11</f>
        <v>42736</v>
      </c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5"/>
      <c r="GA54" s="42"/>
      <c r="GB54" s="42"/>
      <c r="GC54" s="42"/>
      <c r="GD54" s="42"/>
      <c r="GE54" s="42"/>
      <c r="GF54" s="42"/>
      <c r="GG54" s="42"/>
      <c r="GH54" s="42"/>
      <c r="GI54" s="43"/>
      <c r="GJ54" s="43"/>
      <c r="GK54" s="43"/>
      <c r="GL54" s="43"/>
      <c r="GM54" s="43"/>
      <c r="GN54" s="43"/>
      <c r="GO54" s="43"/>
      <c r="GP54" s="43"/>
      <c r="GQ54" s="43"/>
      <c r="GR54" s="113">
        <f>データ!$B$11</f>
        <v>41275</v>
      </c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5"/>
      <c r="HG54" s="113">
        <f>データ!$C$11</f>
        <v>41640</v>
      </c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5"/>
      <c r="HV54" s="113">
        <f>データ!$D$11</f>
        <v>42005</v>
      </c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5"/>
      <c r="IK54" s="113">
        <f>データ!$E$11</f>
        <v>42370</v>
      </c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  <c r="IW54" s="114"/>
      <c r="IX54" s="114"/>
      <c r="IY54" s="115"/>
      <c r="IZ54" s="113">
        <f>データ!$F$11</f>
        <v>42736</v>
      </c>
      <c r="JA54" s="114"/>
      <c r="JB54" s="114"/>
      <c r="JC54" s="114"/>
      <c r="JD54" s="114"/>
      <c r="JE54" s="114"/>
      <c r="JF54" s="114"/>
      <c r="JG54" s="114"/>
      <c r="JH54" s="114"/>
      <c r="JI54" s="114"/>
      <c r="JJ54" s="114"/>
      <c r="JK54" s="114"/>
      <c r="JL54" s="114"/>
      <c r="JM54" s="114"/>
      <c r="JN54" s="115"/>
      <c r="JO54" s="42"/>
      <c r="JP54" s="42"/>
      <c r="JQ54" s="42"/>
      <c r="JR54" s="42"/>
      <c r="JS54" s="42"/>
      <c r="JT54" s="42"/>
      <c r="JU54" s="42"/>
      <c r="JV54" s="42"/>
      <c r="JW54" s="43"/>
      <c r="JX54" s="43"/>
      <c r="JY54" s="43"/>
      <c r="JZ54" s="43"/>
      <c r="KA54" s="43"/>
      <c r="KB54" s="43"/>
      <c r="KC54" s="43"/>
      <c r="KD54" s="43"/>
      <c r="KE54" s="43"/>
      <c r="KF54" s="113">
        <f>データ!$B$11</f>
        <v>41275</v>
      </c>
      <c r="KG54" s="114"/>
      <c r="KH54" s="114"/>
      <c r="KI54" s="114"/>
      <c r="KJ54" s="114"/>
      <c r="KK54" s="114"/>
      <c r="KL54" s="114"/>
      <c r="KM54" s="114"/>
      <c r="KN54" s="114"/>
      <c r="KO54" s="114"/>
      <c r="KP54" s="114"/>
      <c r="KQ54" s="114"/>
      <c r="KR54" s="114"/>
      <c r="KS54" s="114"/>
      <c r="KT54" s="115"/>
      <c r="KU54" s="113">
        <f>データ!$C$11</f>
        <v>41640</v>
      </c>
      <c r="KV54" s="114"/>
      <c r="KW54" s="114"/>
      <c r="KX54" s="114"/>
      <c r="KY54" s="114"/>
      <c r="KZ54" s="114"/>
      <c r="LA54" s="114"/>
      <c r="LB54" s="114"/>
      <c r="LC54" s="114"/>
      <c r="LD54" s="114"/>
      <c r="LE54" s="114"/>
      <c r="LF54" s="114"/>
      <c r="LG54" s="114"/>
      <c r="LH54" s="114"/>
      <c r="LI54" s="115"/>
      <c r="LJ54" s="113">
        <f>データ!$D$11</f>
        <v>42005</v>
      </c>
      <c r="LK54" s="114"/>
      <c r="LL54" s="114"/>
      <c r="LM54" s="114"/>
      <c r="LN54" s="114"/>
      <c r="LO54" s="114"/>
      <c r="LP54" s="114"/>
      <c r="LQ54" s="114"/>
      <c r="LR54" s="114"/>
      <c r="LS54" s="114"/>
      <c r="LT54" s="114"/>
      <c r="LU54" s="114"/>
      <c r="LV54" s="114"/>
      <c r="LW54" s="114"/>
      <c r="LX54" s="115"/>
      <c r="LY54" s="113">
        <f>データ!$E$11</f>
        <v>42370</v>
      </c>
      <c r="LZ54" s="114"/>
      <c r="MA54" s="114"/>
      <c r="MB54" s="114"/>
      <c r="MC54" s="114"/>
      <c r="MD54" s="114"/>
      <c r="ME54" s="114"/>
      <c r="MF54" s="114"/>
      <c r="MG54" s="114"/>
      <c r="MH54" s="114"/>
      <c r="MI54" s="114"/>
      <c r="MJ54" s="114"/>
      <c r="MK54" s="114"/>
      <c r="ML54" s="114"/>
      <c r="MM54" s="115"/>
      <c r="MN54" s="113">
        <f>データ!$F$11</f>
        <v>42736</v>
      </c>
      <c r="MO54" s="114"/>
      <c r="MP54" s="114"/>
      <c r="MQ54" s="114"/>
      <c r="MR54" s="114"/>
      <c r="MS54" s="114"/>
      <c r="MT54" s="114"/>
      <c r="MU54" s="114"/>
      <c r="MV54" s="114"/>
      <c r="MW54" s="114"/>
      <c r="MX54" s="114"/>
      <c r="MY54" s="114"/>
      <c r="MZ54" s="114"/>
      <c r="NA54" s="114"/>
      <c r="NB54" s="115"/>
      <c r="NC54" s="42"/>
      <c r="ND54" s="42"/>
      <c r="NE54" s="42"/>
      <c r="NF54" s="42"/>
      <c r="NG54" s="42"/>
      <c r="NH54" s="48"/>
      <c r="NI54" s="34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34"/>
      <c r="B55" s="41"/>
      <c r="C55" s="42"/>
      <c r="D55" s="42"/>
      <c r="E55" s="42"/>
      <c r="F55" s="42"/>
      <c r="G55" s="109" t="s">
        <v>39</v>
      </c>
      <c r="H55" s="109"/>
      <c r="I55" s="109"/>
      <c r="J55" s="109"/>
      <c r="K55" s="109"/>
      <c r="L55" s="109"/>
      <c r="M55" s="109"/>
      <c r="N55" s="109"/>
      <c r="O55" s="109"/>
      <c r="P55" s="110">
        <f>データ!BZ7</f>
        <v>27245</v>
      </c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2"/>
      <c r="AE55" s="110">
        <f>データ!CA7</f>
        <v>27722</v>
      </c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2"/>
      <c r="AT55" s="110">
        <f>データ!CB7</f>
        <v>29527</v>
      </c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2"/>
      <c r="BI55" s="110">
        <f>データ!CC7</f>
        <v>29936</v>
      </c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2"/>
      <c r="BX55" s="110">
        <f>データ!CD7</f>
        <v>31679</v>
      </c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2"/>
      <c r="CO55" s="42"/>
      <c r="CP55" s="42"/>
      <c r="CQ55" s="42"/>
      <c r="CR55" s="42"/>
      <c r="CS55" s="42"/>
      <c r="CT55" s="42"/>
      <c r="CU55" s="109" t="s">
        <v>39</v>
      </c>
      <c r="CV55" s="109"/>
      <c r="CW55" s="109"/>
      <c r="CX55" s="109"/>
      <c r="CY55" s="109"/>
      <c r="CZ55" s="109"/>
      <c r="DA55" s="109"/>
      <c r="DB55" s="109"/>
      <c r="DC55" s="109"/>
      <c r="DD55" s="110">
        <f>データ!CK7</f>
        <v>7233</v>
      </c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2"/>
      <c r="DS55" s="110">
        <f>データ!CL7</f>
        <v>6904</v>
      </c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2"/>
      <c r="EH55" s="110">
        <f>データ!CM7</f>
        <v>6879</v>
      </c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2"/>
      <c r="EW55" s="110">
        <f>データ!CN7</f>
        <v>7709</v>
      </c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2"/>
      <c r="FL55" s="110">
        <f>データ!CO7</f>
        <v>7993</v>
      </c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2"/>
      <c r="GA55" s="42"/>
      <c r="GB55" s="42"/>
      <c r="GC55" s="42"/>
      <c r="GD55" s="42"/>
      <c r="GE55" s="42"/>
      <c r="GF55" s="42"/>
      <c r="GG55" s="42"/>
      <c r="GH55" s="42"/>
      <c r="GI55" s="109" t="s">
        <v>39</v>
      </c>
      <c r="GJ55" s="109"/>
      <c r="GK55" s="109"/>
      <c r="GL55" s="109"/>
      <c r="GM55" s="109"/>
      <c r="GN55" s="109"/>
      <c r="GO55" s="109"/>
      <c r="GP55" s="109"/>
      <c r="GQ55" s="109"/>
      <c r="GR55" s="105">
        <f>データ!CV7</f>
        <v>73.099999999999994</v>
      </c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7"/>
      <c r="HG55" s="105">
        <f>データ!CW7</f>
        <v>78.099999999999994</v>
      </c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7"/>
      <c r="HV55" s="105">
        <f>データ!CX7</f>
        <v>71.3</v>
      </c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7"/>
      <c r="IK55" s="105">
        <f>データ!CY7</f>
        <v>70.599999999999994</v>
      </c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7"/>
      <c r="IZ55" s="105">
        <f>データ!CZ7</f>
        <v>67.3</v>
      </c>
      <c r="JA55" s="106"/>
      <c r="JB55" s="106"/>
      <c r="JC55" s="106"/>
      <c r="JD55" s="106"/>
      <c r="JE55" s="106"/>
      <c r="JF55" s="106"/>
      <c r="JG55" s="106"/>
      <c r="JH55" s="106"/>
      <c r="JI55" s="106"/>
      <c r="JJ55" s="106"/>
      <c r="JK55" s="106"/>
      <c r="JL55" s="106"/>
      <c r="JM55" s="106"/>
      <c r="JN55" s="107"/>
      <c r="JO55" s="42"/>
      <c r="JP55" s="42"/>
      <c r="JQ55" s="42"/>
      <c r="JR55" s="42"/>
      <c r="JS55" s="42"/>
      <c r="JT55" s="42"/>
      <c r="JU55" s="42"/>
      <c r="JV55" s="42"/>
      <c r="JW55" s="109" t="s">
        <v>39</v>
      </c>
      <c r="JX55" s="109"/>
      <c r="JY55" s="109"/>
      <c r="JZ55" s="109"/>
      <c r="KA55" s="109"/>
      <c r="KB55" s="109"/>
      <c r="KC55" s="109"/>
      <c r="KD55" s="109"/>
      <c r="KE55" s="109"/>
      <c r="KF55" s="105">
        <f>データ!DG7</f>
        <v>10.4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7"/>
      <c r="KU55" s="105">
        <f>データ!DH7</f>
        <v>9.8000000000000007</v>
      </c>
      <c r="KV55" s="106"/>
      <c r="KW55" s="106"/>
      <c r="KX55" s="106"/>
      <c r="KY55" s="106"/>
      <c r="KZ55" s="106"/>
      <c r="LA55" s="106"/>
      <c r="LB55" s="106"/>
      <c r="LC55" s="106"/>
      <c r="LD55" s="106"/>
      <c r="LE55" s="106"/>
      <c r="LF55" s="106"/>
      <c r="LG55" s="106"/>
      <c r="LH55" s="106"/>
      <c r="LI55" s="107"/>
      <c r="LJ55" s="105">
        <f>データ!DI7</f>
        <v>8.9</v>
      </c>
      <c r="LK55" s="106"/>
      <c r="LL55" s="106"/>
      <c r="LM55" s="106"/>
      <c r="LN55" s="106"/>
      <c r="LO55" s="106"/>
      <c r="LP55" s="106"/>
      <c r="LQ55" s="106"/>
      <c r="LR55" s="106"/>
      <c r="LS55" s="106"/>
      <c r="LT55" s="106"/>
      <c r="LU55" s="106"/>
      <c r="LV55" s="106"/>
      <c r="LW55" s="106"/>
      <c r="LX55" s="107"/>
      <c r="LY55" s="105">
        <f>データ!DJ7</f>
        <v>8.6</v>
      </c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データ!DK7</f>
        <v>9.5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7"/>
      <c r="NC55" s="42"/>
      <c r="ND55" s="42"/>
      <c r="NE55" s="42"/>
      <c r="NF55" s="42"/>
      <c r="NG55" s="42"/>
      <c r="NH55" s="48"/>
      <c r="NI55" s="34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34"/>
      <c r="B56" s="41"/>
      <c r="C56" s="42"/>
      <c r="D56" s="42"/>
      <c r="E56" s="42"/>
      <c r="F56" s="42"/>
      <c r="G56" s="109" t="s">
        <v>40</v>
      </c>
      <c r="H56" s="109"/>
      <c r="I56" s="109"/>
      <c r="J56" s="109"/>
      <c r="K56" s="109"/>
      <c r="L56" s="109"/>
      <c r="M56" s="109"/>
      <c r="N56" s="109"/>
      <c r="O56" s="109"/>
      <c r="P56" s="110">
        <f>データ!CE7</f>
        <v>23475</v>
      </c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2"/>
      <c r="AE56" s="110">
        <f>データ!CF7</f>
        <v>23857</v>
      </c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2"/>
      <c r="AT56" s="110">
        <f>データ!CG7</f>
        <v>24371</v>
      </c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2"/>
      <c r="BI56" s="110">
        <f>データ!CH7</f>
        <v>24882</v>
      </c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2"/>
      <c r="BX56" s="110">
        <f>データ!CI7</f>
        <v>25249</v>
      </c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2"/>
      <c r="CO56" s="42"/>
      <c r="CP56" s="42"/>
      <c r="CQ56" s="42"/>
      <c r="CR56" s="42"/>
      <c r="CS56" s="42"/>
      <c r="CT56" s="42"/>
      <c r="CU56" s="109" t="s">
        <v>40</v>
      </c>
      <c r="CV56" s="109"/>
      <c r="CW56" s="109"/>
      <c r="CX56" s="109"/>
      <c r="CY56" s="109"/>
      <c r="CZ56" s="109"/>
      <c r="DA56" s="109"/>
      <c r="DB56" s="109"/>
      <c r="DC56" s="109"/>
      <c r="DD56" s="110">
        <f>データ!CP7</f>
        <v>8603</v>
      </c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2"/>
      <c r="DS56" s="110">
        <f>データ!CQ7</f>
        <v>8471</v>
      </c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2"/>
      <c r="EH56" s="110">
        <f>データ!CR7</f>
        <v>8736</v>
      </c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2"/>
      <c r="EW56" s="110">
        <f>データ!CS7</f>
        <v>8797</v>
      </c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2"/>
      <c r="FL56" s="110">
        <f>データ!CT7</f>
        <v>8852</v>
      </c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2"/>
      <c r="GA56" s="42"/>
      <c r="GB56" s="42"/>
      <c r="GC56" s="42"/>
      <c r="GD56" s="42"/>
      <c r="GE56" s="42"/>
      <c r="GF56" s="42"/>
      <c r="GG56" s="42"/>
      <c r="GH56" s="42"/>
      <c r="GI56" s="109" t="s">
        <v>40</v>
      </c>
      <c r="GJ56" s="109"/>
      <c r="GK56" s="109"/>
      <c r="GL56" s="109"/>
      <c r="GM56" s="109"/>
      <c r="GN56" s="109"/>
      <c r="GO56" s="109"/>
      <c r="GP56" s="109"/>
      <c r="GQ56" s="109"/>
      <c r="GR56" s="105">
        <f>データ!DA7</f>
        <v>65</v>
      </c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7"/>
      <c r="HG56" s="105">
        <f>データ!DB7</f>
        <v>67.5</v>
      </c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7"/>
      <c r="HV56" s="105">
        <f>データ!DC7</f>
        <v>67.5</v>
      </c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7"/>
      <c r="IK56" s="105">
        <f>データ!DD7</f>
        <v>69.5</v>
      </c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  <c r="IV56" s="106"/>
      <c r="IW56" s="106"/>
      <c r="IX56" s="106"/>
      <c r="IY56" s="107"/>
      <c r="IZ56" s="105">
        <f>データ!DE7</f>
        <v>70.3</v>
      </c>
      <c r="JA56" s="106"/>
      <c r="JB56" s="106"/>
      <c r="JC56" s="106"/>
      <c r="JD56" s="106"/>
      <c r="JE56" s="106"/>
      <c r="JF56" s="106"/>
      <c r="JG56" s="106"/>
      <c r="JH56" s="106"/>
      <c r="JI56" s="106"/>
      <c r="JJ56" s="106"/>
      <c r="JK56" s="106"/>
      <c r="JL56" s="106"/>
      <c r="JM56" s="106"/>
      <c r="JN56" s="107"/>
      <c r="JO56" s="42"/>
      <c r="JP56" s="42"/>
      <c r="JQ56" s="42"/>
      <c r="JR56" s="42"/>
      <c r="JS56" s="42"/>
      <c r="JT56" s="42"/>
      <c r="JU56" s="42"/>
      <c r="JV56" s="42"/>
      <c r="JW56" s="109" t="s">
        <v>40</v>
      </c>
      <c r="JX56" s="109"/>
      <c r="JY56" s="109"/>
      <c r="JZ56" s="109"/>
      <c r="KA56" s="109"/>
      <c r="KB56" s="109"/>
      <c r="KC56" s="109"/>
      <c r="KD56" s="109"/>
      <c r="KE56" s="109"/>
      <c r="KF56" s="105">
        <f>データ!DL7</f>
        <v>19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7"/>
      <c r="KU56" s="105">
        <f>データ!DM7</f>
        <v>17.899999999999999</v>
      </c>
      <c r="KV56" s="106"/>
      <c r="KW56" s="106"/>
      <c r="KX56" s="106"/>
      <c r="KY56" s="106"/>
      <c r="KZ56" s="106"/>
      <c r="LA56" s="106"/>
      <c r="LB56" s="106"/>
      <c r="LC56" s="106"/>
      <c r="LD56" s="106"/>
      <c r="LE56" s="106"/>
      <c r="LF56" s="106"/>
      <c r="LG56" s="106"/>
      <c r="LH56" s="106"/>
      <c r="LI56" s="107"/>
      <c r="LJ56" s="105">
        <f>データ!DN7</f>
        <v>17.899999999999999</v>
      </c>
      <c r="LK56" s="106"/>
      <c r="LL56" s="106"/>
      <c r="LM56" s="106"/>
      <c r="LN56" s="106"/>
      <c r="LO56" s="106"/>
      <c r="LP56" s="106"/>
      <c r="LQ56" s="106"/>
      <c r="LR56" s="106"/>
      <c r="LS56" s="106"/>
      <c r="LT56" s="106"/>
      <c r="LU56" s="106"/>
      <c r="LV56" s="106"/>
      <c r="LW56" s="106"/>
      <c r="LX56" s="107"/>
      <c r="LY56" s="105">
        <f>データ!DO7</f>
        <v>17.399999999999999</v>
      </c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データ!DP7</f>
        <v>17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7"/>
      <c r="NC56" s="42"/>
      <c r="ND56" s="42"/>
      <c r="NE56" s="42"/>
      <c r="NF56" s="42"/>
      <c r="NG56" s="42"/>
      <c r="NH56" s="48"/>
      <c r="NI56" s="34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34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  <c r="MH57" s="42"/>
      <c r="MI57" s="42"/>
      <c r="MJ57" s="42"/>
      <c r="MK57" s="42"/>
      <c r="ML57" s="42"/>
      <c r="MM57" s="42"/>
      <c r="MN57" s="42"/>
      <c r="MO57" s="42"/>
      <c r="MP57" s="42"/>
      <c r="MQ57" s="42"/>
      <c r="MR57" s="42"/>
      <c r="MS57" s="42"/>
      <c r="MT57" s="42"/>
      <c r="MU57" s="42"/>
      <c r="MV57" s="42"/>
      <c r="MW57" s="42"/>
      <c r="MX57" s="42"/>
      <c r="MY57" s="42"/>
      <c r="MZ57" s="42"/>
      <c r="NA57" s="42"/>
      <c r="NB57" s="42"/>
      <c r="NC57" s="42"/>
      <c r="ND57" s="42"/>
      <c r="NE57" s="42"/>
      <c r="NF57" s="42"/>
      <c r="NG57" s="42"/>
      <c r="NH57" s="48"/>
      <c r="NI57" s="34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34"/>
      <c r="B58" s="41"/>
      <c r="C58" s="44"/>
      <c r="D58" s="42"/>
      <c r="E58" s="98" t="s">
        <v>47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42"/>
      <c r="CQ58" s="42"/>
      <c r="CR58" s="42"/>
      <c r="CS58" s="98" t="s">
        <v>48</v>
      </c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44"/>
      <c r="GE58" s="44"/>
      <c r="GF58" s="44"/>
      <c r="GG58" s="98" t="s">
        <v>49</v>
      </c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42"/>
      <c r="JS58" s="42"/>
      <c r="JT58" s="42"/>
      <c r="JU58" s="98" t="s">
        <v>50</v>
      </c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44"/>
      <c r="NF58" s="44"/>
      <c r="NG58" s="44"/>
      <c r="NH58" s="48"/>
      <c r="NI58" s="34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34"/>
      <c r="B59" s="41"/>
      <c r="C59" s="44"/>
      <c r="D59" s="42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42"/>
      <c r="CQ59" s="42"/>
      <c r="CR59" s="42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44"/>
      <c r="GE59" s="44"/>
      <c r="GF59" s="44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42"/>
      <c r="JS59" s="42"/>
      <c r="JT59" s="42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44"/>
      <c r="NF59" s="44"/>
      <c r="NG59" s="44"/>
      <c r="NH59" s="48"/>
      <c r="NI59" s="34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34"/>
      <c r="B60" s="41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9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9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9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2"/>
      <c r="BG60" s="42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9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9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9"/>
      <c r="DB60" s="45"/>
      <c r="DC60" s="45"/>
      <c r="DD60" s="45"/>
      <c r="DE60" s="45"/>
      <c r="DF60" s="45"/>
      <c r="DG60" s="45"/>
      <c r="DH60" s="45"/>
      <c r="DI60" s="45"/>
      <c r="DJ60" s="49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2"/>
      <c r="GQ60" s="42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9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9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9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2"/>
      <c r="IU60" s="42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9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9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9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2"/>
      <c r="LC60" s="42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9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8"/>
      <c r="NI60" s="34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34"/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58"/>
      <c r="NI61" s="34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48"/>
      <c r="B62" s="39"/>
      <c r="C62" s="40"/>
      <c r="D62" s="40"/>
      <c r="E62" s="40"/>
      <c r="F62" s="80" t="s">
        <v>51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0"/>
      <c r="NB62" s="80"/>
      <c r="NC62" s="80"/>
      <c r="ND62" s="80"/>
      <c r="NE62" s="40"/>
      <c r="NF62" s="40"/>
      <c r="NG62" s="40"/>
      <c r="NH62" s="57"/>
      <c r="NI62" s="34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48"/>
      <c r="B63" s="39"/>
      <c r="C63" s="40"/>
      <c r="D63" s="40"/>
      <c r="E63" s="4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  <c r="IV63" s="81"/>
      <c r="IW63" s="81"/>
      <c r="IX63" s="81"/>
      <c r="IY63" s="81"/>
      <c r="IZ63" s="81"/>
      <c r="JA63" s="81"/>
      <c r="JB63" s="81"/>
      <c r="JC63" s="81"/>
      <c r="JD63" s="81"/>
      <c r="JE63" s="81"/>
      <c r="JF63" s="81"/>
      <c r="JG63" s="81"/>
      <c r="JH63" s="81"/>
      <c r="JI63" s="81"/>
      <c r="JJ63" s="81"/>
      <c r="JK63" s="81"/>
      <c r="JL63" s="81"/>
      <c r="JM63" s="81"/>
      <c r="JN63" s="81"/>
      <c r="JO63" s="81"/>
      <c r="JP63" s="81"/>
      <c r="JQ63" s="81"/>
      <c r="JR63" s="81"/>
      <c r="JS63" s="81"/>
      <c r="JT63" s="81"/>
      <c r="JU63" s="81"/>
      <c r="JV63" s="81"/>
      <c r="JW63" s="81"/>
      <c r="JX63" s="81"/>
      <c r="JY63" s="81"/>
      <c r="JZ63" s="81"/>
      <c r="KA63" s="81"/>
      <c r="KB63" s="81"/>
      <c r="KC63" s="81"/>
      <c r="KD63" s="81"/>
      <c r="KE63" s="81"/>
      <c r="KF63" s="81"/>
      <c r="KG63" s="81"/>
      <c r="KH63" s="81"/>
      <c r="KI63" s="81"/>
      <c r="KJ63" s="81"/>
      <c r="KK63" s="81"/>
      <c r="KL63" s="81"/>
      <c r="KM63" s="81"/>
      <c r="KN63" s="81"/>
      <c r="KO63" s="81"/>
      <c r="KP63" s="81"/>
      <c r="KQ63" s="81"/>
      <c r="KR63" s="81"/>
      <c r="KS63" s="81"/>
      <c r="KT63" s="81"/>
      <c r="KU63" s="81"/>
      <c r="KV63" s="81"/>
      <c r="KW63" s="81"/>
      <c r="KX63" s="81"/>
      <c r="KY63" s="81"/>
      <c r="KZ63" s="81"/>
      <c r="LA63" s="81"/>
      <c r="LB63" s="81"/>
      <c r="LC63" s="81"/>
      <c r="LD63" s="81"/>
      <c r="LE63" s="81"/>
      <c r="LF63" s="81"/>
      <c r="LG63" s="81"/>
      <c r="LH63" s="81"/>
      <c r="LI63" s="81"/>
      <c r="LJ63" s="81"/>
      <c r="LK63" s="81"/>
      <c r="LL63" s="81"/>
      <c r="LM63" s="81"/>
      <c r="LN63" s="81"/>
      <c r="LO63" s="81"/>
      <c r="LP63" s="81"/>
      <c r="LQ63" s="81"/>
      <c r="LR63" s="81"/>
      <c r="LS63" s="81"/>
      <c r="LT63" s="81"/>
      <c r="LU63" s="81"/>
      <c r="LV63" s="81"/>
      <c r="LW63" s="81"/>
      <c r="LX63" s="81"/>
      <c r="LY63" s="81"/>
      <c r="LZ63" s="81"/>
      <c r="MA63" s="81"/>
      <c r="MB63" s="81"/>
      <c r="MC63" s="81"/>
      <c r="MD63" s="81"/>
      <c r="ME63" s="81"/>
      <c r="MF63" s="81"/>
      <c r="MG63" s="81"/>
      <c r="MH63" s="81"/>
      <c r="MI63" s="81"/>
      <c r="MJ63" s="81"/>
      <c r="MK63" s="81"/>
      <c r="ML63" s="81"/>
      <c r="MM63" s="81"/>
      <c r="MN63" s="81"/>
      <c r="MO63" s="81"/>
      <c r="MP63" s="81"/>
      <c r="MQ63" s="81"/>
      <c r="MR63" s="81"/>
      <c r="MS63" s="81"/>
      <c r="MT63" s="81"/>
      <c r="MU63" s="81"/>
      <c r="MV63" s="81"/>
      <c r="MW63" s="81"/>
      <c r="MX63" s="81"/>
      <c r="MY63" s="81"/>
      <c r="MZ63" s="81"/>
      <c r="NA63" s="81"/>
      <c r="NB63" s="81"/>
      <c r="NC63" s="81"/>
      <c r="ND63" s="81"/>
      <c r="NE63" s="40"/>
      <c r="NF63" s="40"/>
      <c r="NG63" s="40"/>
      <c r="NH63" s="57"/>
      <c r="NI63" s="34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3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  <c r="NC64" s="42"/>
      <c r="ND64" s="42"/>
      <c r="NE64" s="42"/>
      <c r="NF64" s="42"/>
      <c r="NG64" s="42"/>
      <c r="NH64" s="48"/>
      <c r="NI64" s="34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34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4"/>
      <c r="CZ65" s="42"/>
      <c r="DA65" s="42"/>
      <c r="DB65" s="42"/>
      <c r="DC65" s="42"/>
      <c r="DD65" s="42"/>
      <c r="DE65" s="42"/>
      <c r="DF65" s="42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2"/>
      <c r="NB65" s="42"/>
      <c r="NC65" s="42"/>
      <c r="ND65" s="44"/>
      <c r="NE65" s="44"/>
      <c r="NF65" s="44"/>
      <c r="NG65" s="44"/>
      <c r="NH65" s="48"/>
      <c r="NI65" s="34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34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4"/>
      <c r="CZ66" s="42"/>
      <c r="DA66" s="42"/>
      <c r="DB66" s="42"/>
      <c r="DC66" s="42"/>
      <c r="DD66" s="42"/>
      <c r="DE66" s="42"/>
      <c r="DF66" s="42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  <c r="MH66" s="42"/>
      <c r="MI66" s="42"/>
      <c r="MJ66" s="42"/>
      <c r="MK66" s="42"/>
      <c r="ML66" s="42"/>
      <c r="MM66" s="42"/>
      <c r="MN66" s="42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2"/>
      <c r="NB66" s="42"/>
      <c r="NC66" s="42"/>
      <c r="ND66" s="44"/>
      <c r="NE66" s="44"/>
      <c r="NF66" s="44"/>
      <c r="NG66" s="44"/>
      <c r="NH66" s="48"/>
      <c r="NI66" s="34"/>
      <c r="NJ66" s="92" t="s">
        <v>52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34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4"/>
      <c r="NH67" s="48"/>
      <c r="NI67" s="34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34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  <c r="LW68" s="42"/>
      <c r="LX68" s="42"/>
      <c r="LY68" s="42"/>
      <c r="LZ68" s="42"/>
      <c r="MA68" s="42"/>
      <c r="MB68" s="42"/>
      <c r="MC68" s="42"/>
      <c r="MD68" s="42"/>
      <c r="ME68" s="42"/>
      <c r="MF68" s="42"/>
      <c r="MG68" s="42"/>
      <c r="MH68" s="42"/>
      <c r="MI68" s="42"/>
      <c r="MJ68" s="42"/>
      <c r="MK68" s="42"/>
      <c r="ML68" s="42"/>
      <c r="MM68" s="42"/>
      <c r="MN68" s="42"/>
      <c r="MO68" s="42"/>
      <c r="MP68" s="42"/>
      <c r="MQ68" s="42"/>
      <c r="MR68" s="42"/>
      <c r="MS68" s="42"/>
      <c r="MT68" s="42"/>
      <c r="MU68" s="42"/>
      <c r="MV68" s="42"/>
      <c r="MW68" s="42"/>
      <c r="MX68" s="42"/>
      <c r="MY68" s="42"/>
      <c r="MZ68" s="42"/>
      <c r="NA68" s="42"/>
      <c r="NB68" s="42"/>
      <c r="NC68" s="42"/>
      <c r="ND68" s="42"/>
      <c r="NE68" s="42"/>
      <c r="NF68" s="42"/>
      <c r="NG68" s="44"/>
      <c r="NH68" s="48"/>
      <c r="NI68" s="34"/>
      <c r="NJ68" s="85" t="s">
        <v>53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34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  <c r="LW69" s="42"/>
      <c r="LX69" s="42"/>
      <c r="LY69" s="42"/>
      <c r="LZ69" s="42"/>
      <c r="MA69" s="42"/>
      <c r="MB69" s="42"/>
      <c r="MC69" s="42"/>
      <c r="MD69" s="42"/>
      <c r="ME69" s="42"/>
      <c r="MF69" s="42"/>
      <c r="MG69" s="42"/>
      <c r="MH69" s="42"/>
      <c r="MI69" s="42"/>
      <c r="MJ69" s="42"/>
      <c r="MK69" s="42"/>
      <c r="ML69" s="42"/>
      <c r="MM69" s="42"/>
      <c r="MN69" s="42"/>
      <c r="MO69" s="42"/>
      <c r="MP69" s="42"/>
      <c r="MQ69" s="42"/>
      <c r="MR69" s="42"/>
      <c r="MS69" s="42"/>
      <c r="MT69" s="42"/>
      <c r="MU69" s="42"/>
      <c r="MV69" s="42"/>
      <c r="MW69" s="42"/>
      <c r="MX69" s="42"/>
      <c r="MY69" s="42"/>
      <c r="MZ69" s="42"/>
      <c r="NA69" s="42"/>
      <c r="NB69" s="42"/>
      <c r="NC69" s="42"/>
      <c r="ND69" s="42"/>
      <c r="NE69" s="42"/>
      <c r="NF69" s="42"/>
      <c r="NG69" s="76"/>
      <c r="NH69" s="48"/>
      <c r="NI69" s="34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34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  <c r="LW70" s="42"/>
      <c r="LX70" s="42"/>
      <c r="LY70" s="42"/>
      <c r="LZ70" s="42"/>
      <c r="MA70" s="42"/>
      <c r="MB70" s="42"/>
      <c r="MC70" s="42"/>
      <c r="MD70" s="42"/>
      <c r="ME70" s="42"/>
      <c r="MF70" s="42"/>
      <c r="MG70" s="42"/>
      <c r="MH70" s="42"/>
      <c r="MI70" s="42"/>
      <c r="MJ70" s="42"/>
      <c r="MK70" s="42"/>
      <c r="ML70" s="42"/>
      <c r="MM70" s="42"/>
      <c r="MN70" s="42"/>
      <c r="MO70" s="42"/>
      <c r="MP70" s="42"/>
      <c r="MQ70" s="42"/>
      <c r="MR70" s="42"/>
      <c r="MS70" s="42"/>
      <c r="MT70" s="42"/>
      <c r="MU70" s="42"/>
      <c r="MV70" s="42"/>
      <c r="MW70" s="42"/>
      <c r="MX70" s="42"/>
      <c r="MY70" s="42"/>
      <c r="MZ70" s="42"/>
      <c r="NA70" s="42"/>
      <c r="NB70" s="42"/>
      <c r="NC70" s="42"/>
      <c r="ND70" s="42"/>
      <c r="NE70" s="42"/>
      <c r="NF70" s="42"/>
      <c r="NG70" s="76"/>
      <c r="NH70" s="48"/>
      <c r="NI70" s="34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34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  <c r="LW71" s="42"/>
      <c r="LX71" s="42"/>
      <c r="LY71" s="42"/>
      <c r="LZ71" s="42"/>
      <c r="MA71" s="42"/>
      <c r="MB71" s="42"/>
      <c r="MC71" s="42"/>
      <c r="MD71" s="42"/>
      <c r="ME71" s="42"/>
      <c r="MF71" s="42"/>
      <c r="MG71" s="42"/>
      <c r="MH71" s="42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76"/>
      <c r="NH71" s="48"/>
      <c r="NI71" s="34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34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  <c r="LW72" s="42"/>
      <c r="LX72" s="42"/>
      <c r="LY72" s="42"/>
      <c r="LZ72" s="42"/>
      <c r="MA72" s="42"/>
      <c r="MB72" s="42"/>
      <c r="MC72" s="42"/>
      <c r="MD72" s="42"/>
      <c r="ME72" s="42"/>
      <c r="MF72" s="42"/>
      <c r="MG72" s="42"/>
      <c r="MH72" s="42"/>
      <c r="MI72" s="42"/>
      <c r="MJ72" s="42"/>
      <c r="MK72" s="42"/>
      <c r="ML72" s="42"/>
      <c r="MM72" s="42"/>
      <c r="MN72" s="42"/>
      <c r="MO72" s="42"/>
      <c r="MP72" s="42"/>
      <c r="MQ72" s="42"/>
      <c r="MR72" s="42"/>
      <c r="MS72" s="42"/>
      <c r="MT72" s="42"/>
      <c r="MU72" s="42"/>
      <c r="MV72" s="42"/>
      <c r="MW72" s="42"/>
      <c r="MX72" s="42"/>
      <c r="MY72" s="42"/>
      <c r="MZ72" s="42"/>
      <c r="NA72" s="42"/>
      <c r="NB72" s="42"/>
      <c r="NC72" s="42"/>
      <c r="ND72" s="42"/>
      <c r="NE72" s="42"/>
      <c r="NF72" s="42"/>
      <c r="NG72" s="76"/>
      <c r="NH72" s="48"/>
      <c r="NI72" s="34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34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  <c r="LW73" s="42"/>
      <c r="LX73" s="42"/>
      <c r="LY73" s="42"/>
      <c r="LZ73" s="42"/>
      <c r="MA73" s="42"/>
      <c r="MB73" s="42"/>
      <c r="MC73" s="42"/>
      <c r="MD73" s="42"/>
      <c r="ME73" s="42"/>
      <c r="MF73" s="42"/>
      <c r="MG73" s="42"/>
      <c r="MH73" s="42"/>
      <c r="MI73" s="42"/>
      <c r="MJ73" s="42"/>
      <c r="MK73" s="42"/>
      <c r="ML73" s="42"/>
      <c r="MM73" s="42"/>
      <c r="MN73" s="42"/>
      <c r="MO73" s="42"/>
      <c r="MP73" s="42"/>
      <c r="MQ73" s="42"/>
      <c r="MR73" s="42"/>
      <c r="MS73" s="42"/>
      <c r="MT73" s="42"/>
      <c r="MU73" s="42"/>
      <c r="MV73" s="42"/>
      <c r="MW73" s="42"/>
      <c r="MX73" s="42"/>
      <c r="MY73" s="42"/>
      <c r="MZ73" s="42"/>
      <c r="NA73" s="42"/>
      <c r="NB73" s="42"/>
      <c r="NC73" s="42"/>
      <c r="ND73" s="42"/>
      <c r="NE73" s="42"/>
      <c r="NF73" s="42"/>
      <c r="NG73" s="40"/>
      <c r="NH73" s="48"/>
      <c r="NI73" s="34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34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  <c r="LW74" s="42"/>
      <c r="LX74" s="42"/>
      <c r="LY74" s="42"/>
      <c r="LZ74" s="42"/>
      <c r="MA74" s="42"/>
      <c r="MB74" s="42"/>
      <c r="MC74" s="42"/>
      <c r="MD74" s="42"/>
      <c r="ME74" s="42"/>
      <c r="MF74" s="42"/>
      <c r="MG74" s="42"/>
      <c r="MH74" s="42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4"/>
      <c r="NH74" s="48"/>
      <c r="NI74" s="34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34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  <c r="LW75" s="42"/>
      <c r="LX75" s="42"/>
      <c r="LY75" s="42"/>
      <c r="LZ75" s="42"/>
      <c r="MA75" s="42"/>
      <c r="MB75" s="42"/>
      <c r="MC75" s="42"/>
      <c r="MD75" s="42"/>
      <c r="ME75" s="42"/>
      <c r="MF75" s="42"/>
      <c r="MG75" s="42"/>
      <c r="MH75" s="42"/>
      <c r="MI75" s="42"/>
      <c r="MJ75" s="42"/>
      <c r="MK75" s="42"/>
      <c r="ML75" s="42"/>
      <c r="MM75" s="42"/>
      <c r="MN75" s="42"/>
      <c r="MO75" s="42"/>
      <c r="MP75" s="42"/>
      <c r="MQ75" s="42"/>
      <c r="MR75" s="42"/>
      <c r="MS75" s="42"/>
      <c r="MT75" s="42"/>
      <c r="MU75" s="42"/>
      <c r="MV75" s="42"/>
      <c r="MW75" s="42"/>
      <c r="MX75" s="42"/>
      <c r="MY75" s="42"/>
      <c r="MZ75" s="42"/>
      <c r="NA75" s="42"/>
      <c r="NB75" s="42"/>
      <c r="NC75" s="42"/>
      <c r="ND75" s="42"/>
      <c r="NE75" s="42"/>
      <c r="NF75" s="42"/>
      <c r="NG75" s="44"/>
      <c r="NH75" s="48"/>
      <c r="NI75" s="34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34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  <c r="LW76" s="42"/>
      <c r="LX76" s="42"/>
      <c r="LY76" s="42"/>
      <c r="LZ76" s="42"/>
      <c r="MA76" s="42"/>
      <c r="MB76" s="42"/>
      <c r="MC76" s="42"/>
      <c r="MD76" s="42"/>
      <c r="ME76" s="42"/>
      <c r="MF76" s="42"/>
      <c r="MG76" s="42"/>
      <c r="MH76" s="42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4"/>
      <c r="NH76" s="48"/>
      <c r="NI76" s="34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34"/>
      <c r="B77" s="41"/>
      <c r="C77" s="42"/>
      <c r="D77" s="42"/>
      <c r="E77" s="42"/>
      <c r="F77" s="42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  <c r="MH77" s="42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4"/>
      <c r="NH77" s="48"/>
      <c r="NI77" s="34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34"/>
      <c r="B78" s="41"/>
      <c r="C78" s="42"/>
      <c r="D78" s="42"/>
      <c r="E78" s="42"/>
      <c r="F78" s="42"/>
      <c r="G78" s="66"/>
      <c r="H78" s="66"/>
      <c r="I78" s="42"/>
      <c r="J78" s="43"/>
      <c r="K78" s="43"/>
      <c r="L78" s="43"/>
      <c r="M78" s="43"/>
      <c r="N78" s="43"/>
      <c r="O78" s="43"/>
      <c r="P78" s="43"/>
      <c r="Q78" s="43"/>
      <c r="R78" s="71"/>
      <c r="S78" s="71"/>
      <c r="T78" s="71"/>
      <c r="U78" s="108">
        <f>データ!$B$11</f>
        <v>41275</v>
      </c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>
        <f>データ!$C$11</f>
        <v>41640</v>
      </c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>
        <f>データ!$D$11</f>
        <v>42005</v>
      </c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>
        <f>データ!$E$11</f>
        <v>42370</v>
      </c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>
        <f>データ!$F$11</f>
        <v>42736</v>
      </c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D78" s="43"/>
      <c r="EE78" s="43"/>
      <c r="EF78" s="43"/>
      <c r="EG78" s="43"/>
      <c r="EH78" s="43"/>
      <c r="EI78" s="43"/>
      <c r="EJ78" s="43"/>
      <c r="EK78" s="43"/>
      <c r="EL78" s="71"/>
      <c r="EM78" s="71"/>
      <c r="EN78" s="71"/>
      <c r="EO78" s="108">
        <f>データ!$B$11</f>
        <v>41275</v>
      </c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>
        <f>データ!$C$11</f>
        <v>41640</v>
      </c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>
        <f>データ!$D$11</f>
        <v>42005</v>
      </c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>
        <f>データ!$E$11</f>
        <v>42370</v>
      </c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>
        <f>データ!$F$11</f>
        <v>42736</v>
      </c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Y78" s="43"/>
      <c r="IZ78" s="43"/>
      <c r="JA78" s="43"/>
      <c r="JB78" s="43"/>
      <c r="JC78" s="43"/>
      <c r="JD78" s="43"/>
      <c r="JE78" s="43"/>
      <c r="JF78" s="43"/>
      <c r="JG78" s="71"/>
      <c r="JH78" s="71"/>
      <c r="JI78" s="71"/>
      <c r="JJ78" s="108">
        <f>データ!$B$11</f>
        <v>41275</v>
      </c>
      <c r="JK78" s="108"/>
      <c r="JL78" s="108"/>
      <c r="JM78" s="108"/>
      <c r="JN78" s="108"/>
      <c r="JO78" s="108"/>
      <c r="JP78" s="108"/>
      <c r="JQ78" s="108"/>
      <c r="JR78" s="108"/>
      <c r="JS78" s="108"/>
      <c r="JT78" s="108"/>
      <c r="JU78" s="108"/>
      <c r="JV78" s="108"/>
      <c r="JW78" s="108"/>
      <c r="JX78" s="108"/>
      <c r="JY78" s="108"/>
      <c r="JZ78" s="108"/>
      <c r="KA78" s="108"/>
      <c r="KB78" s="108"/>
      <c r="KC78" s="108">
        <f>データ!$C$11</f>
        <v>41640</v>
      </c>
      <c r="KD78" s="108"/>
      <c r="KE78" s="108"/>
      <c r="KF78" s="108"/>
      <c r="KG78" s="108"/>
      <c r="KH78" s="108"/>
      <c r="KI78" s="108"/>
      <c r="KJ78" s="108"/>
      <c r="KK78" s="108"/>
      <c r="KL78" s="108"/>
      <c r="KM78" s="108"/>
      <c r="KN78" s="108"/>
      <c r="KO78" s="108"/>
      <c r="KP78" s="108"/>
      <c r="KQ78" s="108"/>
      <c r="KR78" s="108"/>
      <c r="KS78" s="108"/>
      <c r="KT78" s="108"/>
      <c r="KU78" s="108"/>
      <c r="KV78" s="108">
        <f>データ!$D$11</f>
        <v>42005</v>
      </c>
      <c r="KW78" s="108"/>
      <c r="KX78" s="108"/>
      <c r="KY78" s="108"/>
      <c r="KZ78" s="108"/>
      <c r="LA78" s="108"/>
      <c r="LB78" s="108"/>
      <c r="LC78" s="108"/>
      <c r="LD78" s="108"/>
      <c r="LE78" s="108"/>
      <c r="LF78" s="108"/>
      <c r="LG78" s="108"/>
      <c r="LH78" s="108"/>
      <c r="LI78" s="108"/>
      <c r="LJ78" s="108"/>
      <c r="LK78" s="108"/>
      <c r="LL78" s="108"/>
      <c r="LM78" s="108"/>
      <c r="LN78" s="108"/>
      <c r="LO78" s="108">
        <f>データ!$E$11</f>
        <v>42370</v>
      </c>
      <c r="LP78" s="108"/>
      <c r="LQ78" s="108"/>
      <c r="LR78" s="108"/>
      <c r="LS78" s="108"/>
      <c r="LT78" s="108"/>
      <c r="LU78" s="108"/>
      <c r="LV78" s="108"/>
      <c r="LW78" s="108"/>
      <c r="LX78" s="108"/>
      <c r="LY78" s="108"/>
      <c r="LZ78" s="108"/>
      <c r="MA78" s="108"/>
      <c r="MB78" s="108"/>
      <c r="MC78" s="108"/>
      <c r="MD78" s="108"/>
      <c r="ME78" s="108"/>
      <c r="MF78" s="108"/>
      <c r="MG78" s="108"/>
      <c r="MH78" s="108">
        <f>データ!$F$11</f>
        <v>42736</v>
      </c>
      <c r="MI78" s="108"/>
      <c r="MJ78" s="108"/>
      <c r="MK78" s="108"/>
      <c r="ML78" s="108"/>
      <c r="MM78" s="108"/>
      <c r="MN78" s="108"/>
      <c r="MO78" s="108"/>
      <c r="MP78" s="108"/>
      <c r="MQ78" s="108"/>
      <c r="MR78" s="108"/>
      <c r="MS78" s="108"/>
      <c r="MT78" s="108"/>
      <c r="MU78" s="108"/>
      <c r="MV78" s="108"/>
      <c r="MW78" s="108"/>
      <c r="MX78" s="108"/>
      <c r="MY78" s="108"/>
      <c r="MZ78" s="108"/>
      <c r="NA78" s="42"/>
      <c r="NB78" s="42"/>
      <c r="NC78" s="42"/>
      <c r="ND78" s="42"/>
      <c r="NE78" s="42"/>
      <c r="NF78" s="42"/>
      <c r="NG78" s="77"/>
      <c r="NH78" s="48"/>
      <c r="NI78" s="34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34"/>
      <c r="B79" s="41"/>
      <c r="C79" s="42"/>
      <c r="D79" s="42"/>
      <c r="E79" s="42"/>
      <c r="F79" s="42"/>
      <c r="G79" s="66"/>
      <c r="H79" s="66"/>
      <c r="I79" s="69"/>
      <c r="J79" s="101" t="s">
        <v>39</v>
      </c>
      <c r="K79" s="102"/>
      <c r="L79" s="102"/>
      <c r="M79" s="102"/>
      <c r="N79" s="102"/>
      <c r="O79" s="102"/>
      <c r="P79" s="102"/>
      <c r="Q79" s="102"/>
      <c r="R79" s="102"/>
      <c r="S79" s="102"/>
      <c r="T79" s="103"/>
      <c r="U79" s="100">
        <f>データ!DR7</f>
        <v>25</v>
      </c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>
        <f>データ!DS7</f>
        <v>33.700000000000003</v>
      </c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>
        <f>データ!DT7</f>
        <v>40.4</v>
      </c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>
        <f>データ!DU7</f>
        <v>47.4</v>
      </c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>
        <f>データ!DV7</f>
        <v>53.4</v>
      </c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D79" s="101" t="s">
        <v>39</v>
      </c>
      <c r="EE79" s="102"/>
      <c r="EF79" s="102"/>
      <c r="EG79" s="102"/>
      <c r="EH79" s="102"/>
      <c r="EI79" s="102"/>
      <c r="EJ79" s="102"/>
      <c r="EK79" s="102"/>
      <c r="EL79" s="102"/>
      <c r="EM79" s="102"/>
      <c r="EN79" s="103"/>
      <c r="EO79" s="100">
        <f>データ!EC7</f>
        <v>30.5</v>
      </c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>
        <f>データ!ED7</f>
        <v>48.5</v>
      </c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>
        <f>データ!EE7</f>
        <v>59.5</v>
      </c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>
        <f>データ!EF7</f>
        <v>72.2</v>
      </c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>
        <f>データ!EG7</f>
        <v>81.7</v>
      </c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Y79" s="101" t="s">
        <v>39</v>
      </c>
      <c r="IZ79" s="102"/>
      <c r="JA79" s="102"/>
      <c r="JB79" s="102"/>
      <c r="JC79" s="102"/>
      <c r="JD79" s="102"/>
      <c r="JE79" s="102"/>
      <c r="JF79" s="102"/>
      <c r="JG79" s="102"/>
      <c r="JH79" s="102"/>
      <c r="JI79" s="103"/>
      <c r="JJ79" s="104">
        <f>データ!EN7</f>
        <v>8666808</v>
      </c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>
        <f>データ!EO7</f>
        <v>8702838</v>
      </c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>
        <f>データ!EP7</f>
        <v>8901778</v>
      </c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>
        <f>データ!EQ7</f>
        <v>8930071</v>
      </c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>
        <f>データ!ER7</f>
        <v>9000778</v>
      </c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42"/>
      <c r="NB79" s="42"/>
      <c r="NC79" s="42"/>
      <c r="ND79" s="42"/>
      <c r="NE79" s="42"/>
      <c r="NF79" s="42"/>
      <c r="NG79" s="77"/>
      <c r="NH79" s="48"/>
      <c r="NI79" s="34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34"/>
      <c r="B80" s="41"/>
      <c r="C80" s="42"/>
      <c r="D80" s="42"/>
      <c r="E80" s="42"/>
      <c r="F80" s="42"/>
      <c r="G80" s="42"/>
      <c r="H80" s="42"/>
      <c r="I80" s="69"/>
      <c r="J80" s="101" t="s">
        <v>40</v>
      </c>
      <c r="K80" s="102"/>
      <c r="L80" s="102"/>
      <c r="M80" s="102"/>
      <c r="N80" s="102"/>
      <c r="O80" s="102"/>
      <c r="P80" s="102"/>
      <c r="Q80" s="102"/>
      <c r="R80" s="102"/>
      <c r="S80" s="102"/>
      <c r="T80" s="103"/>
      <c r="U80" s="100">
        <f>データ!DW7</f>
        <v>43.9</v>
      </c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>
        <f>データ!DX7</f>
        <v>52.4</v>
      </c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>
        <f>データ!DY7</f>
        <v>52.6</v>
      </c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>
        <f>データ!DZ7</f>
        <v>54.2</v>
      </c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>
        <f>データ!EA7</f>
        <v>53.8</v>
      </c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D80" s="101" t="s">
        <v>40</v>
      </c>
      <c r="EE80" s="102"/>
      <c r="EF80" s="102"/>
      <c r="EG80" s="102"/>
      <c r="EH80" s="102"/>
      <c r="EI80" s="102"/>
      <c r="EJ80" s="102"/>
      <c r="EK80" s="102"/>
      <c r="EL80" s="102"/>
      <c r="EM80" s="102"/>
      <c r="EN80" s="103"/>
      <c r="EO80" s="100">
        <f>データ!EH7</f>
        <v>59.1</v>
      </c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>
        <f>データ!EI7</f>
        <v>68.900000000000006</v>
      </c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>
        <f>データ!EJ7</f>
        <v>68</v>
      </c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>
        <f>データ!EK7</f>
        <v>70</v>
      </c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>
        <f>データ!EL7</f>
        <v>71</v>
      </c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Y80" s="101" t="s">
        <v>40</v>
      </c>
      <c r="IZ80" s="102"/>
      <c r="JA80" s="102"/>
      <c r="JB80" s="102"/>
      <c r="JC80" s="102"/>
      <c r="JD80" s="102"/>
      <c r="JE80" s="102"/>
      <c r="JF80" s="102"/>
      <c r="JG80" s="102"/>
      <c r="JH80" s="102"/>
      <c r="JI80" s="103"/>
      <c r="JJ80" s="104">
        <f>データ!ES7</f>
        <v>34462126</v>
      </c>
      <c r="JK80" s="104"/>
      <c r="JL80" s="104"/>
      <c r="JM80" s="104"/>
      <c r="JN80" s="104"/>
      <c r="JO80" s="104"/>
      <c r="JP80" s="104"/>
      <c r="JQ80" s="104"/>
      <c r="JR80" s="104"/>
      <c r="JS80" s="104"/>
      <c r="JT80" s="104"/>
      <c r="JU80" s="104"/>
      <c r="JV80" s="104"/>
      <c r="JW80" s="104"/>
      <c r="JX80" s="104"/>
      <c r="JY80" s="104"/>
      <c r="JZ80" s="104"/>
      <c r="KA80" s="104"/>
      <c r="KB80" s="104"/>
      <c r="KC80" s="104">
        <f>データ!ET7</f>
        <v>34878088</v>
      </c>
      <c r="KD80" s="104"/>
      <c r="KE80" s="104"/>
      <c r="KF80" s="104"/>
      <c r="KG80" s="104"/>
      <c r="KH80" s="104"/>
      <c r="KI80" s="104"/>
      <c r="KJ80" s="104"/>
      <c r="KK80" s="104"/>
      <c r="KL80" s="104"/>
      <c r="KM80" s="104"/>
      <c r="KN80" s="104"/>
      <c r="KO80" s="104"/>
      <c r="KP80" s="104"/>
      <c r="KQ80" s="104"/>
      <c r="KR80" s="104"/>
      <c r="KS80" s="104"/>
      <c r="KT80" s="104"/>
      <c r="KU80" s="104"/>
      <c r="KV80" s="104">
        <f>データ!EU7</f>
        <v>36094355</v>
      </c>
      <c r="KW80" s="104"/>
      <c r="KX80" s="104"/>
      <c r="KY80" s="104"/>
      <c r="KZ80" s="104"/>
      <c r="LA80" s="104"/>
      <c r="LB80" s="104"/>
      <c r="LC80" s="104"/>
      <c r="LD80" s="104"/>
      <c r="LE80" s="104"/>
      <c r="LF80" s="104"/>
      <c r="LG80" s="104"/>
      <c r="LH80" s="104"/>
      <c r="LI80" s="104"/>
      <c r="LJ80" s="104"/>
      <c r="LK80" s="104"/>
      <c r="LL80" s="104"/>
      <c r="LM80" s="104"/>
      <c r="LN80" s="104"/>
      <c r="LO80" s="104">
        <f>データ!EV7</f>
        <v>36941419</v>
      </c>
      <c r="LP80" s="104"/>
      <c r="LQ80" s="104"/>
      <c r="LR80" s="104"/>
      <c r="LS80" s="104"/>
      <c r="LT80" s="104"/>
      <c r="LU80" s="104"/>
      <c r="LV80" s="104"/>
      <c r="LW80" s="104"/>
      <c r="LX80" s="104"/>
      <c r="LY80" s="104"/>
      <c r="LZ80" s="104"/>
      <c r="MA80" s="104"/>
      <c r="MB80" s="104"/>
      <c r="MC80" s="104"/>
      <c r="MD80" s="104"/>
      <c r="ME80" s="104"/>
      <c r="MF80" s="104"/>
      <c r="MG80" s="104"/>
      <c r="MH80" s="104">
        <f>データ!EW7</f>
        <v>38480542</v>
      </c>
      <c r="MI80" s="104"/>
      <c r="MJ80" s="104"/>
      <c r="MK80" s="104"/>
      <c r="ML80" s="104"/>
      <c r="MM80" s="104"/>
      <c r="MN80" s="104"/>
      <c r="MO80" s="104"/>
      <c r="MP80" s="104"/>
      <c r="MQ80" s="104"/>
      <c r="MR80" s="104"/>
      <c r="MS80" s="104"/>
      <c r="MT80" s="104"/>
      <c r="MU80" s="104"/>
      <c r="MV80" s="104"/>
      <c r="MW80" s="104"/>
      <c r="MX80" s="104"/>
      <c r="MY80" s="104"/>
      <c r="MZ80" s="104"/>
      <c r="NA80" s="42"/>
      <c r="NB80" s="42"/>
      <c r="NC80" s="42"/>
      <c r="ND80" s="42"/>
      <c r="NE80" s="42"/>
      <c r="NF80" s="42"/>
      <c r="NG80" s="77"/>
      <c r="NH80" s="48"/>
      <c r="NI80" s="34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34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  <c r="LW81" s="42"/>
      <c r="LX81" s="42"/>
      <c r="LY81" s="42"/>
      <c r="LZ81" s="42"/>
      <c r="MA81" s="42"/>
      <c r="MB81" s="42"/>
      <c r="MC81" s="42"/>
      <c r="MD81" s="42"/>
      <c r="ME81" s="42"/>
      <c r="MF81" s="42"/>
      <c r="MG81" s="42"/>
      <c r="MH81" s="42"/>
      <c r="MI81" s="42"/>
      <c r="MJ81" s="42"/>
      <c r="MK81" s="42"/>
      <c r="ML81" s="42"/>
      <c r="MM81" s="42"/>
      <c r="MN81" s="42"/>
      <c r="MO81" s="42"/>
      <c r="MP81" s="42"/>
      <c r="MQ81" s="42"/>
      <c r="MR81" s="42"/>
      <c r="MS81" s="42"/>
      <c r="MT81" s="42"/>
      <c r="MU81" s="42"/>
      <c r="MV81" s="42"/>
      <c r="MW81" s="42"/>
      <c r="MX81" s="42"/>
      <c r="MY81" s="42"/>
      <c r="MZ81" s="42"/>
      <c r="NA81" s="42"/>
      <c r="NB81" s="42"/>
      <c r="NC81" s="42"/>
      <c r="ND81" s="42"/>
      <c r="NE81" s="42"/>
      <c r="NF81" s="42"/>
      <c r="NG81" s="77"/>
      <c r="NH81" s="48"/>
      <c r="NI81" s="34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34"/>
      <c r="B82" s="41"/>
      <c r="C82" s="44"/>
      <c r="D82" s="42"/>
      <c r="E82" s="42"/>
      <c r="F82" s="98" t="s">
        <v>54</v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44"/>
      <c r="DQ82" s="44"/>
      <c r="DR82" s="44"/>
      <c r="DS82" s="44"/>
      <c r="DT82" s="44"/>
      <c r="DU82" s="44"/>
      <c r="DV82" s="44"/>
      <c r="DW82" s="44"/>
      <c r="DX82" s="44"/>
      <c r="DY82" s="74"/>
      <c r="DZ82" s="99" t="s">
        <v>55</v>
      </c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98" t="s">
        <v>56</v>
      </c>
      <c r="IV82" s="98"/>
      <c r="IW82" s="98"/>
      <c r="IX82" s="98"/>
      <c r="IY82" s="98"/>
      <c r="IZ82" s="98"/>
      <c r="JA82" s="98"/>
      <c r="JB82" s="98"/>
      <c r="JC82" s="98"/>
      <c r="JD82" s="98"/>
      <c r="JE82" s="98"/>
      <c r="JF82" s="98"/>
      <c r="JG82" s="98"/>
      <c r="JH82" s="98"/>
      <c r="JI82" s="98"/>
      <c r="JJ82" s="98"/>
      <c r="JK82" s="98"/>
      <c r="JL82" s="98"/>
      <c r="JM82" s="98"/>
      <c r="JN82" s="98"/>
      <c r="JO82" s="98"/>
      <c r="JP82" s="98"/>
      <c r="JQ82" s="98"/>
      <c r="JR82" s="98"/>
      <c r="JS82" s="98"/>
      <c r="JT82" s="98"/>
      <c r="JU82" s="98"/>
      <c r="JV82" s="98"/>
      <c r="JW82" s="98"/>
      <c r="JX82" s="98"/>
      <c r="JY82" s="98"/>
      <c r="JZ82" s="98"/>
      <c r="KA82" s="98"/>
      <c r="KB82" s="98"/>
      <c r="KC82" s="98"/>
      <c r="KD82" s="98"/>
      <c r="KE82" s="98"/>
      <c r="KF82" s="98"/>
      <c r="KG82" s="98"/>
      <c r="KH82" s="98"/>
      <c r="KI82" s="98"/>
      <c r="KJ82" s="98"/>
      <c r="KK82" s="98"/>
      <c r="KL82" s="98"/>
      <c r="KM82" s="98"/>
      <c r="KN82" s="98"/>
      <c r="KO82" s="98"/>
      <c r="KP82" s="98"/>
      <c r="KQ82" s="98"/>
      <c r="KR82" s="98"/>
      <c r="KS82" s="98"/>
      <c r="KT82" s="98"/>
      <c r="KU82" s="98"/>
      <c r="KV82" s="98"/>
      <c r="KW82" s="98"/>
      <c r="KX82" s="98"/>
      <c r="KY82" s="98"/>
      <c r="KZ82" s="98"/>
      <c r="LA82" s="98"/>
      <c r="LB82" s="98"/>
      <c r="LC82" s="98"/>
      <c r="LD82" s="98"/>
      <c r="LE82" s="98"/>
      <c r="LF82" s="98"/>
      <c r="LG82" s="98"/>
      <c r="LH82" s="98"/>
      <c r="LI82" s="98"/>
      <c r="LJ82" s="98"/>
      <c r="LK82" s="98"/>
      <c r="LL82" s="98"/>
      <c r="LM82" s="98"/>
      <c r="LN82" s="98"/>
      <c r="LO82" s="98"/>
      <c r="LP82" s="98"/>
      <c r="LQ82" s="98"/>
      <c r="LR82" s="98"/>
      <c r="LS82" s="98"/>
      <c r="LT82" s="98"/>
      <c r="LU82" s="98"/>
      <c r="LV82" s="98"/>
      <c r="LW82" s="98"/>
      <c r="LX82" s="98"/>
      <c r="LY82" s="98"/>
      <c r="LZ82" s="98"/>
      <c r="MA82" s="98"/>
      <c r="MB82" s="98"/>
      <c r="MC82" s="98"/>
      <c r="MD82" s="98"/>
      <c r="ME82" s="98"/>
      <c r="MF82" s="98"/>
      <c r="MG82" s="98"/>
      <c r="MH82" s="98"/>
      <c r="MI82" s="98"/>
      <c r="MJ82" s="98"/>
      <c r="MK82" s="98"/>
      <c r="ML82" s="98"/>
      <c r="MM82" s="98"/>
      <c r="MN82" s="98"/>
      <c r="MO82" s="98"/>
      <c r="MP82" s="98"/>
      <c r="MQ82" s="98"/>
      <c r="MR82" s="98"/>
      <c r="MS82" s="98"/>
      <c r="MT82" s="98"/>
      <c r="MU82" s="98"/>
      <c r="MV82" s="98"/>
      <c r="MW82" s="98"/>
      <c r="MX82" s="98"/>
      <c r="MY82" s="98"/>
      <c r="MZ82" s="98"/>
      <c r="NA82" s="98"/>
      <c r="NB82" s="98"/>
      <c r="NC82" s="98"/>
      <c r="ND82" s="98"/>
      <c r="NE82" s="44"/>
      <c r="NF82" s="44"/>
      <c r="NG82" s="44"/>
      <c r="NH82" s="48"/>
      <c r="NI82" s="34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34"/>
      <c r="B83" s="41"/>
      <c r="C83" s="44"/>
      <c r="D83" s="42"/>
      <c r="E83" s="42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44"/>
      <c r="DQ83" s="44"/>
      <c r="DR83" s="44"/>
      <c r="DS83" s="44"/>
      <c r="DT83" s="44"/>
      <c r="DU83" s="44"/>
      <c r="DV83" s="44"/>
      <c r="DW83" s="44"/>
      <c r="DX83" s="44"/>
      <c r="DY83" s="74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98"/>
      <c r="IV83" s="98"/>
      <c r="IW83" s="98"/>
      <c r="IX83" s="98"/>
      <c r="IY83" s="98"/>
      <c r="IZ83" s="98"/>
      <c r="JA83" s="98"/>
      <c r="JB83" s="98"/>
      <c r="JC83" s="98"/>
      <c r="JD83" s="98"/>
      <c r="JE83" s="98"/>
      <c r="JF83" s="98"/>
      <c r="JG83" s="98"/>
      <c r="JH83" s="98"/>
      <c r="JI83" s="98"/>
      <c r="JJ83" s="98"/>
      <c r="JK83" s="98"/>
      <c r="JL83" s="98"/>
      <c r="JM83" s="98"/>
      <c r="JN83" s="98"/>
      <c r="JO83" s="98"/>
      <c r="JP83" s="98"/>
      <c r="JQ83" s="98"/>
      <c r="JR83" s="98"/>
      <c r="JS83" s="98"/>
      <c r="JT83" s="98"/>
      <c r="JU83" s="98"/>
      <c r="JV83" s="98"/>
      <c r="JW83" s="98"/>
      <c r="JX83" s="98"/>
      <c r="JY83" s="98"/>
      <c r="JZ83" s="98"/>
      <c r="KA83" s="98"/>
      <c r="KB83" s="98"/>
      <c r="KC83" s="98"/>
      <c r="KD83" s="98"/>
      <c r="KE83" s="98"/>
      <c r="KF83" s="98"/>
      <c r="KG83" s="98"/>
      <c r="KH83" s="98"/>
      <c r="KI83" s="98"/>
      <c r="KJ83" s="98"/>
      <c r="KK83" s="98"/>
      <c r="KL83" s="98"/>
      <c r="KM83" s="98"/>
      <c r="KN83" s="98"/>
      <c r="KO83" s="98"/>
      <c r="KP83" s="98"/>
      <c r="KQ83" s="98"/>
      <c r="KR83" s="98"/>
      <c r="KS83" s="98"/>
      <c r="KT83" s="98"/>
      <c r="KU83" s="98"/>
      <c r="KV83" s="98"/>
      <c r="KW83" s="98"/>
      <c r="KX83" s="98"/>
      <c r="KY83" s="98"/>
      <c r="KZ83" s="98"/>
      <c r="LA83" s="98"/>
      <c r="LB83" s="98"/>
      <c r="LC83" s="98"/>
      <c r="LD83" s="98"/>
      <c r="LE83" s="98"/>
      <c r="LF83" s="98"/>
      <c r="LG83" s="98"/>
      <c r="LH83" s="98"/>
      <c r="LI83" s="98"/>
      <c r="LJ83" s="98"/>
      <c r="LK83" s="98"/>
      <c r="LL83" s="98"/>
      <c r="LM83" s="98"/>
      <c r="LN83" s="98"/>
      <c r="LO83" s="98"/>
      <c r="LP83" s="98"/>
      <c r="LQ83" s="98"/>
      <c r="LR83" s="98"/>
      <c r="LS83" s="98"/>
      <c r="LT83" s="98"/>
      <c r="LU83" s="98"/>
      <c r="LV83" s="98"/>
      <c r="LW83" s="98"/>
      <c r="LX83" s="98"/>
      <c r="LY83" s="98"/>
      <c r="LZ83" s="98"/>
      <c r="MA83" s="98"/>
      <c r="MB83" s="98"/>
      <c r="MC83" s="98"/>
      <c r="MD83" s="98"/>
      <c r="ME83" s="98"/>
      <c r="MF83" s="98"/>
      <c r="MG83" s="98"/>
      <c r="MH83" s="98"/>
      <c r="MI83" s="98"/>
      <c r="MJ83" s="98"/>
      <c r="MK83" s="98"/>
      <c r="ML83" s="98"/>
      <c r="MM83" s="98"/>
      <c r="MN83" s="98"/>
      <c r="MO83" s="98"/>
      <c r="MP83" s="98"/>
      <c r="MQ83" s="98"/>
      <c r="MR83" s="98"/>
      <c r="MS83" s="98"/>
      <c r="MT83" s="98"/>
      <c r="MU83" s="98"/>
      <c r="MV83" s="98"/>
      <c r="MW83" s="98"/>
      <c r="MX83" s="98"/>
      <c r="MY83" s="98"/>
      <c r="MZ83" s="98"/>
      <c r="NA83" s="98"/>
      <c r="NB83" s="98"/>
      <c r="NC83" s="98"/>
      <c r="ND83" s="98"/>
      <c r="NE83" s="44"/>
      <c r="NF83" s="44"/>
      <c r="NG83" s="44"/>
      <c r="NH83" s="48"/>
      <c r="NI83" s="34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34"/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58"/>
      <c r="NI84" s="34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t="s">
        <v>57</v>
      </c>
      <c r="C85" s="34"/>
      <c r="BH85" s="34"/>
      <c r="GR85" s="34"/>
      <c r="IV85" s="34"/>
      <c r="LD85" s="34"/>
    </row>
    <row r="86" spans="1:388">
      <c r="C86" s="34"/>
      <c r="BH86" s="34"/>
      <c r="GR86" s="34"/>
      <c r="IV86" s="34"/>
      <c r="LD86" s="34"/>
    </row>
    <row r="87" spans="1:388">
      <c r="A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</row>
    <row r="88" spans="1:388">
      <c r="A88" s="6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</row>
    <row r="89" spans="1:388" hidden="1">
      <c r="A89" s="67"/>
      <c r="B89" s="68" t="s">
        <v>58</v>
      </c>
      <c r="C89" s="68" t="s">
        <v>59</v>
      </c>
      <c r="D89" s="68" t="s">
        <v>60</v>
      </c>
      <c r="E89" s="68" t="s">
        <v>61</v>
      </c>
      <c r="F89" s="68" t="s">
        <v>62</v>
      </c>
      <c r="G89" s="68" t="s">
        <v>63</v>
      </c>
      <c r="H89" s="68" t="s">
        <v>64</v>
      </c>
      <c r="I89" s="68" t="s">
        <v>65</v>
      </c>
      <c r="J89" s="68" t="s">
        <v>58</v>
      </c>
      <c r="K89" s="68" t="s">
        <v>59</v>
      </c>
      <c r="L89" s="68" t="s">
        <v>60</v>
      </c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</row>
    <row r="90" spans="1:388" hidden="1">
      <c r="A90" s="67"/>
      <c r="B90" s="68" t="str">
        <f>データ!AR6</f>
        <v>【98.5】</v>
      </c>
      <c r="C90" s="68" t="str">
        <f>データ!BC6</f>
        <v>【89.7】</v>
      </c>
      <c r="D90" s="68" t="str">
        <f>データ!BN6</f>
        <v>【64.7】</v>
      </c>
      <c r="E90" s="68" t="str">
        <f>データ!BY6</f>
        <v>【74.8】</v>
      </c>
      <c r="F90" s="68" t="str">
        <f>データ!CJ6</f>
        <v>【50,718】</v>
      </c>
      <c r="G90" s="68" t="str">
        <f>データ!CU6</f>
        <v>【14,202】</v>
      </c>
      <c r="H90" s="68" t="str">
        <f>データ!DF6</f>
        <v>【55.0】</v>
      </c>
      <c r="I90" s="68" t="str">
        <f>データ!DQ6</f>
        <v>【24.3】</v>
      </c>
      <c r="J90" s="68" t="str">
        <f>データ!EB6</f>
        <v>【51.6】</v>
      </c>
      <c r="K90" s="68" t="str">
        <f>データ!EM6</f>
        <v>【67.6】</v>
      </c>
      <c r="L90" s="68" t="str">
        <f>データ!EX6</f>
        <v>【45,442,498】</v>
      </c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</row>
    <row r="91" spans="1:388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</row>
  </sheetData>
  <sheetProtection algorithmName="SHA-512" hashValue="UCdJXtv+omHQH7XV913OiQM4iTUTFesdEm2R2b+xHGfK/zZmPh6K7gU+zJAmiXH7/BX4RTh31xuTcaivNb59Cw==" saltValue="ZJR3CglMBRtVEoAMoltVDw==" spinCount="100000" sheet="1" objects="1" scenarios="1" formatCells="0" formatColumns="0" formatRows="0"/>
  <mergeCells count="262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B13:NH13"/>
    <mergeCell ref="B14:NH1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LY32:MM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KF55:KT55"/>
    <mergeCell ref="KU55:LI55"/>
    <mergeCell ref="LJ55:LX55"/>
    <mergeCell ref="JW34:KE34"/>
    <mergeCell ref="KF34:KT34"/>
    <mergeCell ref="KU34:LI34"/>
    <mergeCell ref="LJ34:LX34"/>
    <mergeCell ref="LY34:MM34"/>
    <mergeCell ref="MN34:NB34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HM78:IE78"/>
    <mergeCell ref="JJ78:KB78"/>
    <mergeCell ref="KC78:KU78"/>
    <mergeCell ref="KV78:LN78"/>
    <mergeCell ref="LO78:MG78"/>
    <mergeCell ref="MH78:MZ78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NJ68:NX84"/>
    <mergeCell ref="F82:DO83"/>
    <mergeCell ref="DZ82:II83"/>
    <mergeCell ref="IU82:ND83"/>
    <mergeCell ref="NJ66:NX67"/>
    <mergeCell ref="E58:CO59"/>
    <mergeCell ref="CS58:GC59"/>
    <mergeCell ref="GG58:JQ59"/>
    <mergeCell ref="JU58:ND59"/>
    <mergeCell ref="F62:ND63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  <mergeCell ref="NJ14:NX15"/>
    <mergeCell ref="F16:ND17"/>
    <mergeCell ref="NJ16:NX25"/>
    <mergeCell ref="B2:NX4"/>
    <mergeCell ref="NJ47:NX48"/>
    <mergeCell ref="NJ49:NX65"/>
    <mergeCell ref="E36:CO37"/>
    <mergeCell ref="CS36:GC37"/>
    <mergeCell ref="GG36:JQ37"/>
    <mergeCell ref="JU36:ND37"/>
    <mergeCell ref="NJ26:NX27"/>
    <mergeCell ref="NJ28:NX29"/>
    <mergeCell ref="NJ30:NX46"/>
    <mergeCell ref="LY56:MM56"/>
    <mergeCell ref="MN56:NB56"/>
    <mergeCell ref="IK56:IY56"/>
    <mergeCell ref="IZ56:JN56"/>
    <mergeCell ref="JW56:KE56"/>
    <mergeCell ref="KF56:KT56"/>
    <mergeCell ref="KU56:LI56"/>
    <mergeCell ref="LJ56:LX56"/>
    <mergeCell ref="LY54:MM54"/>
    <mergeCell ref="MN54:NB54"/>
    <mergeCell ref="G55:O55"/>
  </mergeCells>
  <phoneticPr fontId="18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0"/>
  <sheetViews>
    <sheetView showGridLines="0" workbookViewId="0"/>
  </sheetViews>
  <sheetFormatPr defaultColWidth="9" defaultRowHeight="13.5"/>
  <cols>
    <col min="1" max="1" width="14.625" customWidth="1"/>
    <col min="2" max="7" width="11.875" customWidth="1"/>
    <col min="8" max="10" width="15.875" customWidth="1"/>
    <col min="11" max="153" width="11.875" customWidth="1"/>
    <col min="154" max="154" width="10.875" customWidth="1"/>
  </cols>
  <sheetData>
    <row r="1" spans="1:154">
      <c r="A1" t="s">
        <v>66</v>
      </c>
      <c r="AH1" s="20">
        <v>1</v>
      </c>
      <c r="AI1" s="20">
        <v>1</v>
      </c>
      <c r="AJ1" s="20">
        <v>1</v>
      </c>
      <c r="AK1" s="20">
        <v>1</v>
      </c>
      <c r="AL1" s="20">
        <v>1</v>
      </c>
      <c r="AM1" s="20">
        <v>1</v>
      </c>
      <c r="AN1" s="20">
        <v>1</v>
      </c>
      <c r="AO1" s="20">
        <v>1</v>
      </c>
      <c r="AP1" s="20">
        <v>1</v>
      </c>
      <c r="AQ1" s="20">
        <v>1</v>
      </c>
      <c r="AR1" s="20"/>
      <c r="AS1" s="20">
        <v>1</v>
      </c>
      <c r="AT1" s="20">
        <v>1</v>
      </c>
      <c r="AU1" s="20">
        <v>1</v>
      </c>
      <c r="AV1" s="20">
        <v>1</v>
      </c>
      <c r="AW1" s="20">
        <v>1</v>
      </c>
      <c r="AX1" s="20">
        <v>1</v>
      </c>
      <c r="AY1" s="20">
        <v>1</v>
      </c>
      <c r="AZ1" s="20">
        <v>1</v>
      </c>
      <c r="BA1" s="20">
        <v>1</v>
      </c>
      <c r="BB1" s="20">
        <v>1</v>
      </c>
      <c r="BC1" s="20"/>
      <c r="BD1" s="20">
        <v>1</v>
      </c>
      <c r="BE1" s="20">
        <v>1</v>
      </c>
      <c r="BF1" s="20">
        <v>1</v>
      </c>
      <c r="BG1" s="20">
        <v>1</v>
      </c>
      <c r="BH1" s="20">
        <v>1</v>
      </c>
      <c r="BI1" s="20">
        <v>1</v>
      </c>
      <c r="BJ1" s="20">
        <v>1</v>
      </c>
      <c r="BK1" s="20">
        <v>1</v>
      </c>
      <c r="BL1" s="20">
        <v>1</v>
      </c>
      <c r="BM1" s="20">
        <v>1</v>
      </c>
      <c r="BN1" s="20"/>
      <c r="BO1" s="20">
        <v>1</v>
      </c>
      <c r="BP1" s="20">
        <v>1</v>
      </c>
      <c r="BQ1" s="20">
        <v>1</v>
      </c>
      <c r="BR1" s="20">
        <v>1</v>
      </c>
      <c r="BS1" s="20">
        <v>1</v>
      </c>
      <c r="BT1" s="20">
        <v>1</v>
      </c>
      <c r="BU1" s="20">
        <v>1</v>
      </c>
      <c r="BV1" s="20">
        <v>1</v>
      </c>
      <c r="BW1" s="20">
        <v>1</v>
      </c>
      <c r="BX1" s="20">
        <v>1</v>
      </c>
      <c r="BY1" s="20"/>
      <c r="BZ1" s="20">
        <v>1</v>
      </c>
      <c r="CA1" s="20">
        <v>1</v>
      </c>
      <c r="CB1" s="20">
        <v>1</v>
      </c>
      <c r="CC1" s="20">
        <v>1</v>
      </c>
      <c r="CD1" s="20">
        <v>1</v>
      </c>
      <c r="CE1" s="20">
        <v>1</v>
      </c>
      <c r="CF1" s="20">
        <v>1</v>
      </c>
      <c r="CG1" s="20">
        <v>1</v>
      </c>
      <c r="CH1" s="20">
        <v>1</v>
      </c>
      <c r="CI1" s="20">
        <v>1</v>
      </c>
      <c r="CJ1" s="20"/>
      <c r="CK1" s="20">
        <v>1</v>
      </c>
      <c r="CL1" s="20">
        <v>1</v>
      </c>
      <c r="CM1" s="20">
        <v>1</v>
      </c>
      <c r="CN1" s="20">
        <v>1</v>
      </c>
      <c r="CO1" s="20">
        <v>1</v>
      </c>
      <c r="CP1" s="20">
        <v>1</v>
      </c>
      <c r="CQ1" s="20">
        <v>1</v>
      </c>
      <c r="CR1" s="20">
        <v>1</v>
      </c>
      <c r="CS1" s="20">
        <v>1</v>
      </c>
      <c r="CT1" s="20">
        <v>1</v>
      </c>
      <c r="CU1" s="20"/>
      <c r="CV1" s="20">
        <v>1</v>
      </c>
      <c r="CW1" s="20">
        <v>1</v>
      </c>
      <c r="CX1" s="20">
        <v>1</v>
      </c>
      <c r="CY1" s="20">
        <v>1</v>
      </c>
      <c r="CZ1" s="20">
        <v>1</v>
      </c>
      <c r="DA1" s="20">
        <v>1</v>
      </c>
      <c r="DB1" s="20">
        <v>1</v>
      </c>
      <c r="DC1" s="20">
        <v>1</v>
      </c>
      <c r="DD1" s="20">
        <v>1</v>
      </c>
      <c r="DE1" s="20">
        <v>1</v>
      </c>
      <c r="DF1" s="20"/>
      <c r="DG1" s="20">
        <v>1</v>
      </c>
      <c r="DH1" s="20">
        <v>1</v>
      </c>
      <c r="DI1" s="20">
        <v>1</v>
      </c>
      <c r="DJ1" s="20">
        <v>1</v>
      </c>
      <c r="DK1" s="20">
        <v>1</v>
      </c>
      <c r="DL1" s="20">
        <v>1</v>
      </c>
      <c r="DM1" s="20">
        <v>1</v>
      </c>
      <c r="DN1" s="20">
        <v>1</v>
      </c>
      <c r="DO1" s="20">
        <v>1</v>
      </c>
      <c r="DP1" s="20">
        <v>1</v>
      </c>
      <c r="DQ1" s="20"/>
      <c r="DR1" s="20">
        <v>1</v>
      </c>
      <c r="DS1" s="20">
        <v>1</v>
      </c>
      <c r="DT1" s="20">
        <v>1</v>
      </c>
      <c r="DU1" s="20">
        <v>1</v>
      </c>
      <c r="DV1" s="20">
        <v>1</v>
      </c>
      <c r="DW1" s="20">
        <v>1</v>
      </c>
      <c r="DX1" s="20">
        <v>1</v>
      </c>
      <c r="DY1" s="20">
        <v>1</v>
      </c>
      <c r="DZ1" s="20">
        <v>1</v>
      </c>
      <c r="EA1" s="20">
        <v>1</v>
      </c>
      <c r="EB1" s="20"/>
      <c r="EC1" s="20">
        <v>1</v>
      </c>
      <c r="ED1" s="20">
        <v>1</v>
      </c>
      <c r="EE1" s="20">
        <v>1</v>
      </c>
      <c r="EF1" s="20">
        <v>1</v>
      </c>
      <c r="EG1" s="20">
        <v>1</v>
      </c>
      <c r="EH1" s="20">
        <v>1</v>
      </c>
      <c r="EI1" s="20">
        <v>1</v>
      </c>
      <c r="EJ1" s="20">
        <v>1</v>
      </c>
      <c r="EK1" s="20">
        <v>1</v>
      </c>
      <c r="EL1" s="20">
        <v>1</v>
      </c>
      <c r="EM1" s="20"/>
      <c r="EN1" s="20">
        <v>1</v>
      </c>
      <c r="EO1" s="20">
        <v>1</v>
      </c>
      <c r="EP1" s="20">
        <v>1</v>
      </c>
      <c r="EQ1" s="20">
        <v>1</v>
      </c>
      <c r="ER1" s="20">
        <v>1</v>
      </c>
      <c r="ES1" s="20">
        <v>1</v>
      </c>
      <c r="ET1" s="20">
        <v>1</v>
      </c>
      <c r="EU1" s="20">
        <v>1</v>
      </c>
      <c r="EV1" s="20">
        <v>1</v>
      </c>
      <c r="EW1" s="20">
        <v>1</v>
      </c>
      <c r="EX1" s="20"/>
    </row>
    <row r="2" spans="1:154">
      <c r="A2" s="2" t="s">
        <v>67</v>
      </c>
      <c r="B2" s="2">
        <f>COLUMN()-1</f>
        <v>1</v>
      </c>
      <c r="C2" s="2">
        <f t="shared" ref="C2:EM2" si="0">COLUMN()-1</f>
        <v>2</v>
      </c>
      <c r="D2" s="2">
        <f t="shared" si="0"/>
        <v>3</v>
      </c>
      <c r="E2" s="2">
        <f t="shared" si="0"/>
        <v>4</v>
      </c>
      <c r="F2" s="2">
        <f t="shared" si="0"/>
        <v>5</v>
      </c>
      <c r="G2" s="2">
        <f t="shared" si="0"/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  <c r="N2" s="2">
        <f t="shared" si="0"/>
        <v>13</v>
      </c>
      <c r="O2" s="2">
        <f t="shared" si="0"/>
        <v>14</v>
      </c>
      <c r="P2" s="2">
        <f t="shared" si="0"/>
        <v>15</v>
      </c>
      <c r="Q2" s="2">
        <f t="shared" si="0"/>
        <v>16</v>
      </c>
      <c r="R2" s="2">
        <f t="shared" si="0"/>
        <v>17</v>
      </c>
      <c r="S2" s="2">
        <f t="shared" si="0"/>
        <v>18</v>
      </c>
      <c r="T2" s="2">
        <f t="shared" si="0"/>
        <v>19</v>
      </c>
      <c r="U2" s="2">
        <f t="shared" si="0"/>
        <v>20</v>
      </c>
      <c r="V2" s="2">
        <f t="shared" si="0"/>
        <v>21</v>
      </c>
      <c r="W2" s="2">
        <f t="shared" si="0"/>
        <v>22</v>
      </c>
      <c r="X2" s="2">
        <f t="shared" si="0"/>
        <v>23</v>
      </c>
      <c r="Y2" s="2">
        <f t="shared" si="0"/>
        <v>24</v>
      </c>
      <c r="Z2" s="2">
        <f t="shared" si="0"/>
        <v>25</v>
      </c>
      <c r="AA2" s="2">
        <f t="shared" si="0"/>
        <v>26</v>
      </c>
      <c r="AB2" s="2">
        <f t="shared" si="0"/>
        <v>27</v>
      </c>
      <c r="AC2" s="2">
        <f t="shared" si="0"/>
        <v>28</v>
      </c>
      <c r="AD2" s="2">
        <f t="shared" si="0"/>
        <v>29</v>
      </c>
      <c r="AE2" s="2">
        <f t="shared" si="0"/>
        <v>30</v>
      </c>
      <c r="AF2" s="2">
        <f t="shared" si="0"/>
        <v>31</v>
      </c>
      <c r="AG2" s="2">
        <f t="shared" si="0"/>
        <v>32</v>
      </c>
      <c r="AH2" s="2">
        <f t="shared" si="0"/>
        <v>33</v>
      </c>
      <c r="AI2" s="2">
        <f t="shared" si="0"/>
        <v>34</v>
      </c>
      <c r="AJ2" s="2">
        <f t="shared" si="0"/>
        <v>35</v>
      </c>
      <c r="AK2" s="2">
        <f t="shared" si="0"/>
        <v>36</v>
      </c>
      <c r="AL2" s="2">
        <f t="shared" si="0"/>
        <v>37</v>
      </c>
      <c r="AM2" s="2">
        <f t="shared" si="0"/>
        <v>38</v>
      </c>
      <c r="AN2" s="2">
        <f t="shared" si="0"/>
        <v>39</v>
      </c>
      <c r="AO2" s="2">
        <f t="shared" si="0"/>
        <v>40</v>
      </c>
      <c r="AP2" s="2">
        <f t="shared" si="0"/>
        <v>41</v>
      </c>
      <c r="AQ2" s="2">
        <f t="shared" si="0"/>
        <v>42</v>
      </c>
      <c r="AR2" s="2">
        <f t="shared" si="0"/>
        <v>43</v>
      </c>
      <c r="AS2" s="2">
        <f t="shared" si="0"/>
        <v>44</v>
      </c>
      <c r="AT2" s="2">
        <f t="shared" si="0"/>
        <v>45</v>
      </c>
      <c r="AU2" s="2">
        <f t="shared" si="0"/>
        <v>46</v>
      </c>
      <c r="AV2" s="2">
        <f t="shared" si="0"/>
        <v>47</v>
      </c>
      <c r="AW2" s="2">
        <f t="shared" si="0"/>
        <v>48</v>
      </c>
      <c r="AX2" s="2">
        <f t="shared" si="0"/>
        <v>49</v>
      </c>
      <c r="AY2" s="2">
        <f t="shared" si="0"/>
        <v>50</v>
      </c>
      <c r="AZ2" s="2">
        <f t="shared" si="0"/>
        <v>51</v>
      </c>
      <c r="BA2" s="2">
        <f t="shared" si="0"/>
        <v>52</v>
      </c>
      <c r="BB2" s="2">
        <f t="shared" si="0"/>
        <v>53</v>
      </c>
      <c r="BC2" s="2">
        <f t="shared" si="0"/>
        <v>54</v>
      </c>
      <c r="BD2" s="2">
        <f t="shared" si="0"/>
        <v>55</v>
      </c>
      <c r="BE2" s="2">
        <f t="shared" si="0"/>
        <v>56</v>
      </c>
      <c r="BF2" s="2">
        <f t="shared" si="0"/>
        <v>57</v>
      </c>
      <c r="BG2" s="2">
        <f t="shared" si="0"/>
        <v>58</v>
      </c>
      <c r="BH2" s="2">
        <f t="shared" si="0"/>
        <v>59</v>
      </c>
      <c r="BI2" s="2">
        <f t="shared" si="0"/>
        <v>60</v>
      </c>
      <c r="BJ2" s="2">
        <f t="shared" si="0"/>
        <v>61</v>
      </c>
      <c r="BK2" s="2">
        <f t="shared" si="0"/>
        <v>62</v>
      </c>
      <c r="BL2" s="2">
        <f t="shared" si="0"/>
        <v>63</v>
      </c>
      <c r="BM2" s="2">
        <f t="shared" si="0"/>
        <v>64</v>
      </c>
      <c r="BN2" s="2">
        <f t="shared" si="0"/>
        <v>65</v>
      </c>
      <c r="BO2" s="2">
        <f t="shared" si="0"/>
        <v>66</v>
      </c>
      <c r="BP2" s="2">
        <f t="shared" si="0"/>
        <v>67</v>
      </c>
      <c r="BQ2" s="2">
        <f t="shared" si="0"/>
        <v>68</v>
      </c>
      <c r="BR2" s="2">
        <f t="shared" si="0"/>
        <v>69</v>
      </c>
      <c r="BS2" s="2">
        <f t="shared" si="0"/>
        <v>70</v>
      </c>
      <c r="BT2" s="2">
        <f t="shared" si="0"/>
        <v>71</v>
      </c>
      <c r="BU2" s="2">
        <f t="shared" si="0"/>
        <v>72</v>
      </c>
      <c r="BV2" s="2">
        <f t="shared" si="0"/>
        <v>73</v>
      </c>
      <c r="BW2" s="2">
        <f t="shared" si="0"/>
        <v>74</v>
      </c>
      <c r="BX2" s="2">
        <f t="shared" si="0"/>
        <v>75</v>
      </c>
      <c r="BY2" s="2">
        <f t="shared" si="0"/>
        <v>76</v>
      </c>
      <c r="BZ2" s="2">
        <f t="shared" si="0"/>
        <v>77</v>
      </c>
      <c r="CA2" s="2">
        <f t="shared" si="0"/>
        <v>78</v>
      </c>
      <c r="CB2" s="2">
        <f t="shared" si="0"/>
        <v>79</v>
      </c>
      <c r="CC2" s="2">
        <f t="shared" si="0"/>
        <v>80</v>
      </c>
      <c r="CD2" s="2">
        <f t="shared" si="0"/>
        <v>81</v>
      </c>
      <c r="CE2" s="2">
        <f t="shared" si="0"/>
        <v>82</v>
      </c>
      <c r="CF2" s="2">
        <f t="shared" si="0"/>
        <v>83</v>
      </c>
      <c r="CG2" s="2">
        <f t="shared" si="0"/>
        <v>84</v>
      </c>
      <c r="CH2" s="2">
        <f t="shared" si="0"/>
        <v>85</v>
      </c>
      <c r="CI2" s="2">
        <f t="shared" si="0"/>
        <v>86</v>
      </c>
      <c r="CJ2" s="2">
        <f t="shared" si="0"/>
        <v>87</v>
      </c>
      <c r="CK2" s="2">
        <f t="shared" si="0"/>
        <v>88</v>
      </c>
      <c r="CL2" s="2">
        <f t="shared" si="0"/>
        <v>89</v>
      </c>
      <c r="CM2" s="2">
        <f t="shared" si="0"/>
        <v>90</v>
      </c>
      <c r="CN2" s="2">
        <f t="shared" si="0"/>
        <v>91</v>
      </c>
      <c r="CO2" s="2">
        <f t="shared" si="0"/>
        <v>92</v>
      </c>
      <c r="CP2" s="2">
        <f t="shared" si="0"/>
        <v>93</v>
      </c>
      <c r="CQ2" s="2">
        <f t="shared" si="0"/>
        <v>94</v>
      </c>
      <c r="CR2" s="2">
        <f t="shared" si="0"/>
        <v>95</v>
      </c>
      <c r="CS2" s="2">
        <f t="shared" si="0"/>
        <v>96</v>
      </c>
      <c r="CT2" s="2">
        <f t="shared" si="0"/>
        <v>97</v>
      </c>
      <c r="CU2" s="2">
        <f t="shared" si="0"/>
        <v>98</v>
      </c>
      <c r="CV2" s="2">
        <f t="shared" si="0"/>
        <v>99</v>
      </c>
      <c r="CW2" s="2">
        <f t="shared" si="0"/>
        <v>100</v>
      </c>
      <c r="CX2" s="2">
        <f t="shared" si="0"/>
        <v>101</v>
      </c>
      <c r="CY2" s="2">
        <f t="shared" si="0"/>
        <v>102</v>
      </c>
      <c r="CZ2" s="2">
        <f t="shared" si="0"/>
        <v>103</v>
      </c>
      <c r="DA2" s="2">
        <f t="shared" si="0"/>
        <v>104</v>
      </c>
      <c r="DB2" s="2">
        <f t="shared" si="0"/>
        <v>105</v>
      </c>
      <c r="DC2" s="2">
        <f t="shared" si="0"/>
        <v>106</v>
      </c>
      <c r="DD2" s="2">
        <f t="shared" si="0"/>
        <v>107</v>
      </c>
      <c r="DE2" s="2">
        <f t="shared" si="0"/>
        <v>108</v>
      </c>
      <c r="DF2" s="2">
        <f t="shared" si="0"/>
        <v>109</v>
      </c>
      <c r="DG2" s="2">
        <f t="shared" si="0"/>
        <v>110</v>
      </c>
      <c r="DH2" s="2">
        <f t="shared" si="0"/>
        <v>111</v>
      </c>
      <c r="DI2" s="2">
        <f t="shared" si="0"/>
        <v>112</v>
      </c>
      <c r="DJ2" s="2">
        <f t="shared" si="0"/>
        <v>113</v>
      </c>
      <c r="DK2" s="2">
        <f t="shared" si="0"/>
        <v>114</v>
      </c>
      <c r="DL2" s="2">
        <f t="shared" si="0"/>
        <v>115</v>
      </c>
      <c r="DM2" s="2">
        <f t="shared" si="0"/>
        <v>116</v>
      </c>
      <c r="DN2" s="2">
        <f t="shared" si="0"/>
        <v>117</v>
      </c>
      <c r="DO2" s="2">
        <f t="shared" si="0"/>
        <v>118</v>
      </c>
      <c r="DP2" s="2">
        <f t="shared" si="0"/>
        <v>119</v>
      </c>
      <c r="DQ2" s="2">
        <f t="shared" si="0"/>
        <v>120</v>
      </c>
      <c r="DR2" s="2">
        <f t="shared" si="0"/>
        <v>121</v>
      </c>
      <c r="DS2" s="2">
        <f t="shared" si="0"/>
        <v>122</v>
      </c>
      <c r="DT2" s="2">
        <f t="shared" si="0"/>
        <v>123</v>
      </c>
      <c r="DU2" s="2">
        <f t="shared" si="0"/>
        <v>124</v>
      </c>
      <c r="DV2" s="2">
        <f t="shared" si="0"/>
        <v>125</v>
      </c>
      <c r="DW2" s="2">
        <f t="shared" si="0"/>
        <v>126</v>
      </c>
      <c r="DX2" s="2">
        <f t="shared" si="0"/>
        <v>127</v>
      </c>
      <c r="DY2" s="2">
        <f t="shared" si="0"/>
        <v>128</v>
      </c>
      <c r="DZ2" s="2">
        <f t="shared" si="0"/>
        <v>129</v>
      </c>
      <c r="EA2" s="2">
        <f t="shared" si="0"/>
        <v>130</v>
      </c>
      <c r="EB2" s="2">
        <f t="shared" si="0"/>
        <v>131</v>
      </c>
      <c r="EC2" s="2">
        <f t="shared" si="0"/>
        <v>132</v>
      </c>
      <c r="ED2" s="2">
        <f t="shared" si="0"/>
        <v>133</v>
      </c>
      <c r="EE2" s="2">
        <f t="shared" si="0"/>
        <v>134</v>
      </c>
      <c r="EF2" s="2">
        <f t="shared" si="0"/>
        <v>135</v>
      </c>
      <c r="EG2" s="2">
        <f t="shared" si="0"/>
        <v>136</v>
      </c>
      <c r="EH2" s="2">
        <f t="shared" si="0"/>
        <v>137</v>
      </c>
      <c r="EI2" s="2">
        <f t="shared" si="0"/>
        <v>138</v>
      </c>
      <c r="EJ2" s="2">
        <f t="shared" si="0"/>
        <v>139</v>
      </c>
      <c r="EK2" s="2">
        <f t="shared" si="0"/>
        <v>140</v>
      </c>
      <c r="EL2" s="2">
        <f t="shared" si="0"/>
        <v>141</v>
      </c>
      <c r="EM2" s="2">
        <f t="shared" si="0"/>
        <v>142</v>
      </c>
      <c r="EN2" s="2">
        <f t="shared" ref="EN2:EX2" si="1">COLUMN()-1</f>
        <v>143</v>
      </c>
      <c r="EO2" s="2">
        <f t="shared" si="1"/>
        <v>144</v>
      </c>
      <c r="EP2" s="2">
        <f t="shared" si="1"/>
        <v>145</v>
      </c>
      <c r="EQ2" s="2">
        <f t="shared" si="1"/>
        <v>146</v>
      </c>
      <c r="ER2" s="2">
        <f t="shared" si="1"/>
        <v>147</v>
      </c>
      <c r="ES2" s="2">
        <f t="shared" si="1"/>
        <v>148</v>
      </c>
      <c r="ET2" s="2">
        <f t="shared" si="1"/>
        <v>149</v>
      </c>
      <c r="EU2" s="2">
        <f t="shared" si="1"/>
        <v>150</v>
      </c>
      <c r="EV2" s="2">
        <f t="shared" si="1"/>
        <v>151</v>
      </c>
      <c r="EW2" s="2">
        <f t="shared" si="1"/>
        <v>152</v>
      </c>
      <c r="EX2" s="2">
        <f t="shared" si="1"/>
        <v>153</v>
      </c>
    </row>
    <row r="3" spans="1:154" ht="13.15" customHeight="1">
      <c r="A3" s="2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  <c r="G3" s="3" t="s">
        <v>74</v>
      </c>
      <c r="H3" s="4" t="s">
        <v>75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1" t="s">
        <v>34</v>
      </c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30"/>
      <c r="DR3" s="21" t="s">
        <v>51</v>
      </c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31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32"/>
    </row>
    <row r="4" spans="1:154" ht="13.5" customHeight="1">
      <c r="A4" s="2" t="s">
        <v>76</v>
      </c>
      <c r="B4" s="5"/>
      <c r="C4" s="5"/>
      <c r="D4" s="5"/>
      <c r="E4" s="5"/>
      <c r="F4" s="5"/>
      <c r="G4" s="5"/>
      <c r="H4" s="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38" t="s">
        <v>77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7" t="s">
        <v>78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79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80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81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82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83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84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85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86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87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2" t="s">
        <v>88</v>
      </c>
      <c r="B5" s="7"/>
      <c r="C5" s="7"/>
      <c r="D5" s="7"/>
      <c r="E5" s="7"/>
      <c r="F5" s="7"/>
      <c r="G5" s="7"/>
      <c r="H5" s="8" t="s">
        <v>89</v>
      </c>
      <c r="I5" s="8" t="s">
        <v>90</v>
      </c>
      <c r="J5" s="8" t="s">
        <v>91</v>
      </c>
      <c r="K5" s="8" t="s">
        <v>1</v>
      </c>
      <c r="L5" s="8" t="s">
        <v>2</v>
      </c>
      <c r="M5" s="8" t="s">
        <v>3</v>
      </c>
      <c r="N5" s="8" t="s">
        <v>4</v>
      </c>
      <c r="O5" s="8" t="s">
        <v>5</v>
      </c>
      <c r="P5" s="8" t="s">
        <v>12</v>
      </c>
      <c r="Q5" s="8" t="s">
        <v>13</v>
      </c>
      <c r="R5" s="8" t="s">
        <v>14</v>
      </c>
      <c r="S5" s="8" t="s">
        <v>92</v>
      </c>
      <c r="T5" s="8" t="s">
        <v>93</v>
      </c>
      <c r="U5" s="8" t="s">
        <v>24</v>
      </c>
      <c r="V5" s="8" t="s">
        <v>25</v>
      </c>
      <c r="W5" s="8" t="s">
        <v>26</v>
      </c>
      <c r="X5" s="8" t="s">
        <v>27</v>
      </c>
      <c r="Y5" s="8" t="s">
        <v>6</v>
      </c>
      <c r="Z5" s="8" t="s">
        <v>7</v>
      </c>
      <c r="AA5" s="8" t="s">
        <v>8</v>
      </c>
      <c r="AB5" s="8" t="s">
        <v>17</v>
      </c>
      <c r="AC5" s="8" t="s">
        <v>18</v>
      </c>
      <c r="AD5" s="8" t="s">
        <v>19</v>
      </c>
      <c r="AE5" s="8" t="s">
        <v>28</v>
      </c>
      <c r="AF5" s="8" t="s">
        <v>29</v>
      </c>
      <c r="AG5" s="8" t="s">
        <v>30</v>
      </c>
      <c r="AH5" s="8" t="s">
        <v>94</v>
      </c>
      <c r="AI5" s="8" t="s">
        <v>95</v>
      </c>
      <c r="AJ5" s="8" t="s">
        <v>96</v>
      </c>
      <c r="AK5" s="8" t="s">
        <v>97</v>
      </c>
      <c r="AL5" s="8" t="s">
        <v>98</v>
      </c>
      <c r="AM5" s="8" t="s">
        <v>99</v>
      </c>
      <c r="AN5" s="8" t="s">
        <v>100</v>
      </c>
      <c r="AO5" s="8" t="s">
        <v>101</v>
      </c>
      <c r="AP5" s="8" t="s">
        <v>102</v>
      </c>
      <c r="AQ5" s="8" t="s">
        <v>103</v>
      </c>
      <c r="AR5" s="8" t="s">
        <v>104</v>
      </c>
      <c r="AS5" s="8" t="s">
        <v>94</v>
      </c>
      <c r="AT5" s="8" t="s">
        <v>95</v>
      </c>
      <c r="AU5" s="8" t="s">
        <v>96</v>
      </c>
      <c r="AV5" s="8" t="s">
        <v>97</v>
      </c>
      <c r="AW5" s="8" t="s">
        <v>98</v>
      </c>
      <c r="AX5" s="8" t="s">
        <v>99</v>
      </c>
      <c r="AY5" s="8" t="s">
        <v>100</v>
      </c>
      <c r="AZ5" s="8" t="s">
        <v>101</v>
      </c>
      <c r="BA5" s="8" t="s">
        <v>102</v>
      </c>
      <c r="BB5" s="8" t="s">
        <v>103</v>
      </c>
      <c r="BC5" s="8" t="s">
        <v>104</v>
      </c>
      <c r="BD5" s="8" t="s">
        <v>94</v>
      </c>
      <c r="BE5" s="8" t="s">
        <v>95</v>
      </c>
      <c r="BF5" s="8" t="s">
        <v>96</v>
      </c>
      <c r="BG5" s="8" t="s">
        <v>97</v>
      </c>
      <c r="BH5" s="8" t="s">
        <v>98</v>
      </c>
      <c r="BI5" s="8" t="s">
        <v>99</v>
      </c>
      <c r="BJ5" s="8" t="s">
        <v>100</v>
      </c>
      <c r="BK5" s="8" t="s">
        <v>101</v>
      </c>
      <c r="BL5" s="8" t="s">
        <v>102</v>
      </c>
      <c r="BM5" s="8" t="s">
        <v>103</v>
      </c>
      <c r="BN5" s="8" t="s">
        <v>104</v>
      </c>
      <c r="BO5" s="8" t="s">
        <v>94</v>
      </c>
      <c r="BP5" s="8" t="s">
        <v>95</v>
      </c>
      <c r="BQ5" s="8" t="s">
        <v>96</v>
      </c>
      <c r="BR5" s="8" t="s">
        <v>97</v>
      </c>
      <c r="BS5" s="8" t="s">
        <v>98</v>
      </c>
      <c r="BT5" s="8" t="s">
        <v>99</v>
      </c>
      <c r="BU5" s="8" t="s">
        <v>100</v>
      </c>
      <c r="BV5" s="8" t="s">
        <v>101</v>
      </c>
      <c r="BW5" s="8" t="s">
        <v>102</v>
      </c>
      <c r="BX5" s="8" t="s">
        <v>103</v>
      </c>
      <c r="BY5" s="8" t="s">
        <v>104</v>
      </c>
      <c r="BZ5" s="8" t="s">
        <v>94</v>
      </c>
      <c r="CA5" s="8" t="s">
        <v>95</v>
      </c>
      <c r="CB5" s="8" t="s">
        <v>96</v>
      </c>
      <c r="CC5" s="8" t="s">
        <v>97</v>
      </c>
      <c r="CD5" s="8" t="s">
        <v>98</v>
      </c>
      <c r="CE5" s="8" t="s">
        <v>99</v>
      </c>
      <c r="CF5" s="8" t="s">
        <v>100</v>
      </c>
      <c r="CG5" s="8" t="s">
        <v>101</v>
      </c>
      <c r="CH5" s="8" t="s">
        <v>102</v>
      </c>
      <c r="CI5" s="8" t="s">
        <v>103</v>
      </c>
      <c r="CJ5" s="8" t="s">
        <v>104</v>
      </c>
      <c r="CK5" s="8" t="s">
        <v>94</v>
      </c>
      <c r="CL5" s="8" t="s">
        <v>95</v>
      </c>
      <c r="CM5" s="8" t="s">
        <v>96</v>
      </c>
      <c r="CN5" s="8" t="s">
        <v>97</v>
      </c>
      <c r="CO5" s="8" t="s">
        <v>98</v>
      </c>
      <c r="CP5" s="8" t="s">
        <v>99</v>
      </c>
      <c r="CQ5" s="8" t="s">
        <v>100</v>
      </c>
      <c r="CR5" s="8" t="s">
        <v>101</v>
      </c>
      <c r="CS5" s="8" t="s">
        <v>102</v>
      </c>
      <c r="CT5" s="8" t="s">
        <v>103</v>
      </c>
      <c r="CU5" s="8" t="s">
        <v>104</v>
      </c>
      <c r="CV5" s="8" t="s">
        <v>94</v>
      </c>
      <c r="CW5" s="8" t="s">
        <v>95</v>
      </c>
      <c r="CX5" s="8" t="s">
        <v>96</v>
      </c>
      <c r="CY5" s="8" t="s">
        <v>97</v>
      </c>
      <c r="CZ5" s="8" t="s">
        <v>98</v>
      </c>
      <c r="DA5" s="8" t="s">
        <v>99</v>
      </c>
      <c r="DB5" s="8" t="s">
        <v>100</v>
      </c>
      <c r="DC5" s="8" t="s">
        <v>101</v>
      </c>
      <c r="DD5" s="8" t="s">
        <v>102</v>
      </c>
      <c r="DE5" s="8" t="s">
        <v>103</v>
      </c>
      <c r="DF5" s="8" t="s">
        <v>104</v>
      </c>
      <c r="DG5" s="8" t="s">
        <v>94</v>
      </c>
      <c r="DH5" s="8" t="s">
        <v>95</v>
      </c>
      <c r="DI5" s="8" t="s">
        <v>96</v>
      </c>
      <c r="DJ5" s="8" t="s">
        <v>97</v>
      </c>
      <c r="DK5" s="8" t="s">
        <v>98</v>
      </c>
      <c r="DL5" s="8" t="s">
        <v>99</v>
      </c>
      <c r="DM5" s="8" t="s">
        <v>100</v>
      </c>
      <c r="DN5" s="8" t="s">
        <v>101</v>
      </c>
      <c r="DO5" s="8" t="s">
        <v>102</v>
      </c>
      <c r="DP5" s="8" t="s">
        <v>103</v>
      </c>
      <c r="DQ5" s="8" t="s">
        <v>104</v>
      </c>
      <c r="DR5" s="8" t="s">
        <v>94</v>
      </c>
      <c r="DS5" s="8" t="s">
        <v>95</v>
      </c>
      <c r="DT5" s="8" t="s">
        <v>96</v>
      </c>
      <c r="DU5" s="8" t="s">
        <v>97</v>
      </c>
      <c r="DV5" s="8" t="s">
        <v>98</v>
      </c>
      <c r="DW5" s="8" t="s">
        <v>99</v>
      </c>
      <c r="DX5" s="8" t="s">
        <v>100</v>
      </c>
      <c r="DY5" s="8" t="s">
        <v>101</v>
      </c>
      <c r="DZ5" s="8" t="s">
        <v>102</v>
      </c>
      <c r="EA5" s="8" t="s">
        <v>103</v>
      </c>
      <c r="EB5" s="8" t="s">
        <v>104</v>
      </c>
      <c r="EC5" s="8" t="s">
        <v>94</v>
      </c>
      <c r="ED5" s="8" t="s">
        <v>95</v>
      </c>
      <c r="EE5" s="8" t="s">
        <v>96</v>
      </c>
      <c r="EF5" s="8" t="s">
        <v>97</v>
      </c>
      <c r="EG5" s="8" t="s">
        <v>98</v>
      </c>
      <c r="EH5" s="8" t="s">
        <v>99</v>
      </c>
      <c r="EI5" s="8" t="s">
        <v>100</v>
      </c>
      <c r="EJ5" s="8" t="s">
        <v>101</v>
      </c>
      <c r="EK5" s="8" t="s">
        <v>102</v>
      </c>
      <c r="EL5" s="8" t="s">
        <v>103</v>
      </c>
      <c r="EM5" s="8" t="s">
        <v>104</v>
      </c>
      <c r="EN5" s="8" t="s">
        <v>94</v>
      </c>
      <c r="EO5" s="8" t="s">
        <v>95</v>
      </c>
      <c r="EP5" s="8" t="s">
        <v>96</v>
      </c>
      <c r="EQ5" s="8" t="s">
        <v>97</v>
      </c>
      <c r="ER5" s="8" t="s">
        <v>98</v>
      </c>
      <c r="ES5" s="8" t="s">
        <v>99</v>
      </c>
      <c r="ET5" s="8" t="s">
        <v>100</v>
      </c>
      <c r="EU5" s="8" t="s">
        <v>101</v>
      </c>
      <c r="EV5" s="8" t="s">
        <v>102</v>
      </c>
      <c r="EW5" s="8" t="s">
        <v>103</v>
      </c>
      <c r="EX5" s="8" t="s">
        <v>104</v>
      </c>
    </row>
    <row r="6" spans="1:154" s="1" customFormat="1">
      <c r="A6" s="2" t="s">
        <v>105</v>
      </c>
      <c r="B6" s="9">
        <f>B8</f>
        <v>2017</v>
      </c>
      <c r="C6" s="9">
        <f t="shared" ref="C6:P6" si="2">C8</f>
        <v>325015</v>
      </c>
      <c r="D6" s="9">
        <f t="shared" si="2"/>
        <v>46</v>
      </c>
      <c r="E6" s="9">
        <f t="shared" si="2"/>
        <v>6</v>
      </c>
      <c r="F6" s="9">
        <f t="shared" si="2"/>
        <v>0</v>
      </c>
      <c r="G6" s="9">
        <f t="shared" si="2"/>
        <v>1</v>
      </c>
      <c r="H6" s="134" t="str">
        <f>IF(H8&lt;&gt;I8,H8,"")&amp;IF(I8&lt;&gt;J8,I8,"")&amp;"　"&amp;J8</f>
        <v>島根県津和野町　津和野共存病院</v>
      </c>
      <c r="I6" s="135"/>
      <c r="J6" s="136"/>
      <c r="K6" s="9" t="str">
        <f t="shared" si="2"/>
        <v>条例全部</v>
      </c>
      <c r="L6" s="9" t="str">
        <f t="shared" si="2"/>
        <v>病院事業</v>
      </c>
      <c r="M6" s="9" t="str">
        <f t="shared" si="2"/>
        <v>一般病院</v>
      </c>
      <c r="N6" s="9" t="str">
        <f t="shared" si="2"/>
        <v>50床以上～100床未満</v>
      </c>
      <c r="O6" s="9" t="str">
        <f t="shared" si="2"/>
        <v>非設置</v>
      </c>
      <c r="P6" s="9" t="str">
        <f t="shared" si="2"/>
        <v>指定管理者(代行制)</v>
      </c>
      <c r="Q6" s="17">
        <f t="shared" ref="Q6:AG6" si="3">Q8</f>
        <v>9</v>
      </c>
      <c r="R6" s="9" t="str">
        <f t="shared" si="3"/>
        <v>-</v>
      </c>
      <c r="S6" s="9" t="str">
        <f t="shared" si="3"/>
        <v>ド</v>
      </c>
      <c r="T6" s="9" t="str">
        <f t="shared" si="3"/>
        <v>臨</v>
      </c>
      <c r="U6" s="17">
        <f t="shared" si="3"/>
        <v>7612</v>
      </c>
      <c r="V6" s="17">
        <f t="shared" si="3"/>
        <v>5447</v>
      </c>
      <c r="W6" s="9" t="str">
        <f t="shared" si="3"/>
        <v>第１種該当</v>
      </c>
      <c r="X6" s="9" t="str">
        <f t="shared" si="3"/>
        <v>１０：１</v>
      </c>
      <c r="Y6" s="17">
        <f t="shared" si="3"/>
        <v>50</v>
      </c>
      <c r="Z6" s="17">
        <f t="shared" si="3"/>
        <v>49</v>
      </c>
      <c r="AA6" s="17" t="str">
        <f t="shared" si="3"/>
        <v>-</v>
      </c>
      <c r="AB6" s="17" t="str">
        <f t="shared" si="3"/>
        <v>-</v>
      </c>
      <c r="AC6" s="17" t="str">
        <f t="shared" si="3"/>
        <v>-</v>
      </c>
      <c r="AD6" s="17">
        <f t="shared" si="3"/>
        <v>99</v>
      </c>
      <c r="AE6" s="17">
        <f t="shared" si="3"/>
        <v>25</v>
      </c>
      <c r="AF6" s="17" t="str">
        <f t="shared" si="3"/>
        <v>-</v>
      </c>
      <c r="AG6" s="17">
        <f t="shared" si="3"/>
        <v>25</v>
      </c>
      <c r="AH6" s="23">
        <f>IF(AH8="-",NA(),AH8)</f>
        <v>100.3</v>
      </c>
      <c r="AI6" s="23">
        <f t="shared" ref="AI6:AQ6" si="4">IF(AI8="-",NA(),AI8)</f>
        <v>100.1</v>
      </c>
      <c r="AJ6" s="23">
        <f t="shared" si="4"/>
        <v>100.8</v>
      </c>
      <c r="AK6" s="23">
        <f t="shared" si="4"/>
        <v>99.4</v>
      </c>
      <c r="AL6" s="23">
        <f t="shared" si="4"/>
        <v>102.5</v>
      </c>
      <c r="AM6" s="23">
        <f t="shared" si="4"/>
        <v>97.7</v>
      </c>
      <c r="AN6" s="23">
        <f t="shared" si="4"/>
        <v>98.5</v>
      </c>
      <c r="AO6" s="23">
        <f t="shared" si="4"/>
        <v>98</v>
      </c>
      <c r="AP6" s="23">
        <f t="shared" si="4"/>
        <v>98.4</v>
      </c>
      <c r="AQ6" s="23">
        <f t="shared" si="4"/>
        <v>98.2</v>
      </c>
      <c r="AR6" s="23" t="str">
        <f>IF(AR8="-","【-】","【"&amp;SUBSTITUTE(TEXT(AR8,"#,##0.0"),"-","△")&amp;"】")</f>
        <v>【98.5】</v>
      </c>
      <c r="AS6" s="23">
        <f>IF(AS8="-",NA(),AS8)</f>
        <v>77.5</v>
      </c>
      <c r="AT6" s="23">
        <f t="shared" ref="AT6:BB6" si="5">IF(AT8="-",NA(),AT8)</f>
        <v>74.7</v>
      </c>
      <c r="AU6" s="23">
        <f t="shared" si="5"/>
        <v>78.599999999999994</v>
      </c>
      <c r="AV6" s="23">
        <f t="shared" si="5"/>
        <v>79.099999999999994</v>
      </c>
      <c r="AW6" s="23">
        <f t="shared" si="5"/>
        <v>81.3</v>
      </c>
      <c r="AX6" s="23">
        <f t="shared" si="5"/>
        <v>82.5</v>
      </c>
      <c r="AY6" s="23">
        <f t="shared" si="5"/>
        <v>79.7</v>
      </c>
      <c r="AZ6" s="23">
        <f t="shared" si="5"/>
        <v>79.599999999999994</v>
      </c>
      <c r="BA6" s="23">
        <f t="shared" si="5"/>
        <v>77.900000000000006</v>
      </c>
      <c r="BB6" s="23">
        <f t="shared" si="5"/>
        <v>78.099999999999994</v>
      </c>
      <c r="BC6" s="23" t="str">
        <f>IF(BC8="-","【-】","【"&amp;SUBSTITUTE(TEXT(BC8,"#,##0.0"),"-","△")&amp;"】")</f>
        <v>【89.7】</v>
      </c>
      <c r="BD6" s="23">
        <f>IF(BD8="-",NA(),BD8)</f>
        <v>0</v>
      </c>
      <c r="BE6" s="23">
        <f t="shared" ref="BE6:BM6" si="6">IF(BE8="-",NA(),BE8)</f>
        <v>0</v>
      </c>
      <c r="BF6" s="23">
        <f t="shared" si="6"/>
        <v>0</v>
      </c>
      <c r="BG6" s="23">
        <f t="shared" si="6"/>
        <v>0</v>
      </c>
      <c r="BH6" s="23">
        <f t="shared" si="6"/>
        <v>0</v>
      </c>
      <c r="BI6" s="23">
        <f t="shared" si="6"/>
        <v>91.2</v>
      </c>
      <c r="BJ6" s="23">
        <f t="shared" si="6"/>
        <v>94.9</v>
      </c>
      <c r="BK6" s="23">
        <f t="shared" si="6"/>
        <v>101.2</v>
      </c>
      <c r="BL6" s="23">
        <f t="shared" si="6"/>
        <v>107.2</v>
      </c>
      <c r="BM6" s="23">
        <f t="shared" si="6"/>
        <v>114.4</v>
      </c>
      <c r="BN6" s="23" t="str">
        <f>IF(BN8="-","【-】","【"&amp;SUBSTITUTE(TEXT(BN8,"#,##0.0"),"-","△")&amp;"】")</f>
        <v>【64.7】</v>
      </c>
      <c r="BO6" s="23">
        <f>IF(BO8="-",NA(),BO8)</f>
        <v>35.799999999999997</v>
      </c>
      <c r="BP6" s="23">
        <f t="shared" ref="BP6:BX6" si="7">IF(BP8="-",NA(),BP8)</f>
        <v>35.200000000000003</v>
      </c>
      <c r="BQ6" s="23">
        <f t="shared" si="7"/>
        <v>37.700000000000003</v>
      </c>
      <c r="BR6" s="23">
        <f t="shared" si="7"/>
        <v>37.299999999999997</v>
      </c>
      <c r="BS6" s="23">
        <f t="shared" si="7"/>
        <v>35</v>
      </c>
      <c r="BT6" s="23">
        <f t="shared" si="7"/>
        <v>68.599999999999994</v>
      </c>
      <c r="BU6" s="23">
        <f t="shared" si="7"/>
        <v>67.400000000000006</v>
      </c>
      <c r="BV6" s="23">
        <f t="shared" si="7"/>
        <v>66.599999999999994</v>
      </c>
      <c r="BW6" s="23">
        <f t="shared" si="7"/>
        <v>66.8</v>
      </c>
      <c r="BX6" s="23">
        <f t="shared" si="7"/>
        <v>67.900000000000006</v>
      </c>
      <c r="BY6" s="23" t="str">
        <f>IF(BY8="-","【-】","【"&amp;SUBSTITUTE(TEXT(BY8,"#,##0.0"),"-","△")&amp;"】")</f>
        <v>【74.8】</v>
      </c>
      <c r="BZ6" s="28">
        <f>IF(BZ8="-",NA(),BZ8)</f>
        <v>27245</v>
      </c>
      <c r="CA6" s="28">
        <f t="shared" ref="CA6:CI6" si="8">IF(CA8="-",NA(),CA8)</f>
        <v>27722</v>
      </c>
      <c r="CB6" s="28">
        <f t="shared" si="8"/>
        <v>29527</v>
      </c>
      <c r="CC6" s="28">
        <f t="shared" si="8"/>
        <v>29936</v>
      </c>
      <c r="CD6" s="28">
        <f t="shared" si="8"/>
        <v>31679</v>
      </c>
      <c r="CE6" s="28">
        <f t="shared" si="8"/>
        <v>23475</v>
      </c>
      <c r="CF6" s="28">
        <f t="shared" si="8"/>
        <v>23857</v>
      </c>
      <c r="CG6" s="28">
        <f t="shared" si="8"/>
        <v>24371</v>
      </c>
      <c r="CH6" s="28">
        <f t="shared" si="8"/>
        <v>24882</v>
      </c>
      <c r="CI6" s="28">
        <f t="shared" si="8"/>
        <v>25249</v>
      </c>
      <c r="CJ6" s="23" t="str">
        <f>IF(CJ8="-","【-】","【"&amp;SUBSTITUTE(TEXT(CJ8,"#,##0"),"-","△")&amp;"】")</f>
        <v>【50,718】</v>
      </c>
      <c r="CK6" s="28">
        <f>IF(CK8="-",NA(),CK8)</f>
        <v>7233</v>
      </c>
      <c r="CL6" s="28">
        <f t="shared" ref="CL6:CT6" si="9">IF(CL8="-",NA(),CL8)</f>
        <v>6904</v>
      </c>
      <c r="CM6" s="28">
        <f t="shared" si="9"/>
        <v>6879</v>
      </c>
      <c r="CN6" s="28">
        <f t="shared" si="9"/>
        <v>7709</v>
      </c>
      <c r="CO6" s="28">
        <f t="shared" si="9"/>
        <v>7993</v>
      </c>
      <c r="CP6" s="28">
        <f t="shared" si="9"/>
        <v>8603</v>
      </c>
      <c r="CQ6" s="28">
        <f t="shared" si="9"/>
        <v>8471</v>
      </c>
      <c r="CR6" s="28">
        <f t="shared" si="9"/>
        <v>8736</v>
      </c>
      <c r="CS6" s="28">
        <f t="shared" si="9"/>
        <v>8797</v>
      </c>
      <c r="CT6" s="28">
        <f t="shared" si="9"/>
        <v>8852</v>
      </c>
      <c r="CU6" s="23" t="str">
        <f>IF(CU8="-","【-】","【"&amp;SUBSTITUTE(TEXT(CU8,"#,##0"),"-","△")&amp;"】")</f>
        <v>【14,202】</v>
      </c>
      <c r="CV6" s="23">
        <f>IF(CV8="-",NA(),CV8)</f>
        <v>73.099999999999994</v>
      </c>
      <c r="CW6" s="23">
        <f t="shared" ref="CW6:DE6" si="10">IF(CW8="-",NA(),CW8)</f>
        <v>78.099999999999994</v>
      </c>
      <c r="CX6" s="23">
        <f t="shared" si="10"/>
        <v>71.3</v>
      </c>
      <c r="CY6" s="23">
        <f t="shared" si="10"/>
        <v>70.599999999999994</v>
      </c>
      <c r="CZ6" s="23">
        <f t="shared" si="10"/>
        <v>67.3</v>
      </c>
      <c r="DA6" s="23">
        <f t="shared" si="10"/>
        <v>65</v>
      </c>
      <c r="DB6" s="23">
        <f t="shared" si="10"/>
        <v>67.5</v>
      </c>
      <c r="DC6" s="23">
        <f t="shared" si="10"/>
        <v>67.5</v>
      </c>
      <c r="DD6" s="23">
        <f t="shared" si="10"/>
        <v>69.5</v>
      </c>
      <c r="DE6" s="23">
        <f t="shared" si="10"/>
        <v>70.3</v>
      </c>
      <c r="DF6" s="23" t="str">
        <f>IF(DF8="-","【-】","【"&amp;SUBSTITUTE(TEXT(DF8,"#,##0.0"),"-","△")&amp;"】")</f>
        <v>【55.0】</v>
      </c>
      <c r="DG6" s="23">
        <f>IF(DG8="-",NA(),DG8)</f>
        <v>10.4</v>
      </c>
      <c r="DH6" s="23">
        <f t="shared" ref="DH6:DP6" si="11">IF(DH8="-",NA(),DH8)</f>
        <v>9.8000000000000007</v>
      </c>
      <c r="DI6" s="23">
        <f t="shared" si="11"/>
        <v>8.9</v>
      </c>
      <c r="DJ6" s="23">
        <f t="shared" si="11"/>
        <v>8.6</v>
      </c>
      <c r="DK6" s="23">
        <f t="shared" si="11"/>
        <v>9.5</v>
      </c>
      <c r="DL6" s="23">
        <f t="shared" si="11"/>
        <v>19</v>
      </c>
      <c r="DM6" s="23">
        <f t="shared" si="11"/>
        <v>17.899999999999999</v>
      </c>
      <c r="DN6" s="23">
        <f t="shared" si="11"/>
        <v>17.899999999999999</v>
      </c>
      <c r="DO6" s="23">
        <f t="shared" si="11"/>
        <v>17.399999999999999</v>
      </c>
      <c r="DP6" s="23">
        <f t="shared" si="11"/>
        <v>17</v>
      </c>
      <c r="DQ6" s="23" t="str">
        <f>IF(DQ8="-","【-】","【"&amp;SUBSTITUTE(TEXT(DQ8,"#,##0.0"),"-","△")&amp;"】")</f>
        <v>【24.3】</v>
      </c>
      <c r="DR6" s="23">
        <f>IF(DR8="-",NA(),DR8)</f>
        <v>25</v>
      </c>
      <c r="DS6" s="23">
        <f t="shared" ref="DS6:EA6" si="12">IF(DS8="-",NA(),DS8)</f>
        <v>33.700000000000003</v>
      </c>
      <c r="DT6" s="23">
        <f t="shared" si="12"/>
        <v>40.4</v>
      </c>
      <c r="DU6" s="23">
        <f t="shared" si="12"/>
        <v>47.4</v>
      </c>
      <c r="DV6" s="23">
        <f t="shared" si="12"/>
        <v>53.4</v>
      </c>
      <c r="DW6" s="23">
        <f t="shared" si="12"/>
        <v>43.9</v>
      </c>
      <c r="DX6" s="23">
        <f t="shared" si="12"/>
        <v>52.4</v>
      </c>
      <c r="DY6" s="23">
        <f t="shared" si="12"/>
        <v>52.6</v>
      </c>
      <c r="DZ6" s="23">
        <f t="shared" si="12"/>
        <v>54.2</v>
      </c>
      <c r="EA6" s="23">
        <f t="shared" si="12"/>
        <v>53.8</v>
      </c>
      <c r="EB6" s="23" t="str">
        <f>IF(EB8="-","【-】","【"&amp;SUBSTITUTE(TEXT(EB8,"#,##0.0"),"-","△")&amp;"】")</f>
        <v>【51.6】</v>
      </c>
      <c r="EC6" s="23">
        <f>IF(EC8="-",NA(),EC8)</f>
        <v>30.5</v>
      </c>
      <c r="ED6" s="23">
        <f t="shared" ref="ED6:EL6" si="13">IF(ED8="-",NA(),ED8)</f>
        <v>48.5</v>
      </c>
      <c r="EE6" s="23">
        <f t="shared" si="13"/>
        <v>59.5</v>
      </c>
      <c r="EF6" s="23">
        <f t="shared" si="13"/>
        <v>72.2</v>
      </c>
      <c r="EG6" s="23">
        <f t="shared" si="13"/>
        <v>81.7</v>
      </c>
      <c r="EH6" s="23">
        <f t="shared" si="13"/>
        <v>59.1</v>
      </c>
      <c r="EI6" s="23">
        <f t="shared" si="13"/>
        <v>68.900000000000006</v>
      </c>
      <c r="EJ6" s="23">
        <f t="shared" si="13"/>
        <v>68</v>
      </c>
      <c r="EK6" s="23">
        <f t="shared" si="13"/>
        <v>70</v>
      </c>
      <c r="EL6" s="23">
        <f t="shared" si="13"/>
        <v>71</v>
      </c>
      <c r="EM6" s="23" t="str">
        <f>IF(EM8="-","【-】","【"&amp;SUBSTITUTE(TEXT(EM8,"#,##0.0"),"-","△")&amp;"】")</f>
        <v>【67.6】</v>
      </c>
      <c r="EN6" s="28">
        <f>IF(EN8="-",NA(),EN8)</f>
        <v>8666808</v>
      </c>
      <c r="EO6" s="28">
        <f t="shared" ref="EO6:EW6" si="14">IF(EO8="-",NA(),EO8)</f>
        <v>8702838</v>
      </c>
      <c r="EP6" s="28">
        <f t="shared" si="14"/>
        <v>8901778</v>
      </c>
      <c r="EQ6" s="28">
        <f t="shared" si="14"/>
        <v>8930071</v>
      </c>
      <c r="ER6" s="28">
        <f t="shared" si="14"/>
        <v>9000778</v>
      </c>
      <c r="ES6" s="28">
        <f t="shared" si="14"/>
        <v>34462126</v>
      </c>
      <c r="ET6" s="28">
        <f t="shared" si="14"/>
        <v>34878088</v>
      </c>
      <c r="EU6" s="28">
        <f t="shared" si="14"/>
        <v>36094355</v>
      </c>
      <c r="EV6" s="28">
        <f t="shared" si="14"/>
        <v>36941419</v>
      </c>
      <c r="EW6" s="28">
        <f t="shared" si="14"/>
        <v>38480542</v>
      </c>
      <c r="EX6" s="28" t="str">
        <f>IF(EX8="-","【-】","【"&amp;SUBSTITUTE(TEXT(EX8,"#,##0"),"-","△")&amp;"】")</f>
        <v>【45,442,498】</v>
      </c>
    </row>
    <row r="7" spans="1:154" s="1" customFormat="1">
      <c r="A7" s="2" t="s">
        <v>106</v>
      </c>
      <c r="B7" s="9">
        <f t="shared" ref="B7:AH7" si="15">B8</f>
        <v>2017</v>
      </c>
      <c r="C7" s="9">
        <f t="shared" si="15"/>
        <v>325015</v>
      </c>
      <c r="D7" s="9">
        <f t="shared" si="15"/>
        <v>46</v>
      </c>
      <c r="E7" s="9">
        <f t="shared" si="15"/>
        <v>6</v>
      </c>
      <c r="F7" s="9">
        <f t="shared" si="15"/>
        <v>0</v>
      </c>
      <c r="G7" s="9">
        <f t="shared" si="15"/>
        <v>1</v>
      </c>
      <c r="H7" s="9"/>
      <c r="I7" s="9"/>
      <c r="J7" s="9"/>
      <c r="K7" s="9" t="str">
        <f t="shared" si="15"/>
        <v>条例全部</v>
      </c>
      <c r="L7" s="9" t="str">
        <f t="shared" si="15"/>
        <v>病院事業</v>
      </c>
      <c r="M7" s="9" t="str">
        <f t="shared" si="15"/>
        <v>一般病院</v>
      </c>
      <c r="N7" s="9" t="str">
        <f t="shared" si="15"/>
        <v>50床以上～100床未満</v>
      </c>
      <c r="O7" s="9" t="str">
        <f t="shared" si="15"/>
        <v>非設置</v>
      </c>
      <c r="P7" s="9" t="str">
        <f t="shared" si="15"/>
        <v>指定管理者(代行制)</v>
      </c>
      <c r="Q7" s="17">
        <f t="shared" si="15"/>
        <v>9</v>
      </c>
      <c r="R7" s="9" t="str">
        <f t="shared" si="15"/>
        <v>-</v>
      </c>
      <c r="S7" s="9" t="str">
        <f t="shared" si="15"/>
        <v>ド</v>
      </c>
      <c r="T7" s="9" t="str">
        <f t="shared" si="15"/>
        <v>臨</v>
      </c>
      <c r="U7" s="17">
        <f t="shared" si="15"/>
        <v>7612</v>
      </c>
      <c r="V7" s="17">
        <f t="shared" si="15"/>
        <v>5447</v>
      </c>
      <c r="W7" s="9" t="str">
        <f t="shared" si="15"/>
        <v>第１種該当</v>
      </c>
      <c r="X7" s="9" t="str">
        <f t="shared" si="15"/>
        <v>１０：１</v>
      </c>
      <c r="Y7" s="17">
        <f t="shared" si="15"/>
        <v>50</v>
      </c>
      <c r="Z7" s="17">
        <f t="shared" si="15"/>
        <v>49</v>
      </c>
      <c r="AA7" s="17" t="str">
        <f t="shared" si="15"/>
        <v>-</v>
      </c>
      <c r="AB7" s="17" t="str">
        <f t="shared" si="15"/>
        <v>-</v>
      </c>
      <c r="AC7" s="17" t="str">
        <f t="shared" si="15"/>
        <v>-</v>
      </c>
      <c r="AD7" s="17">
        <f t="shared" si="15"/>
        <v>99</v>
      </c>
      <c r="AE7" s="17">
        <f t="shared" si="15"/>
        <v>25</v>
      </c>
      <c r="AF7" s="17" t="str">
        <f t="shared" si="15"/>
        <v>-</v>
      </c>
      <c r="AG7" s="17">
        <f t="shared" si="15"/>
        <v>25</v>
      </c>
      <c r="AH7" s="23">
        <f t="shared" si="15"/>
        <v>100.3</v>
      </c>
      <c r="AI7" s="23">
        <f t="shared" ref="AI7:AQ7" si="16">AI8</f>
        <v>100.1</v>
      </c>
      <c r="AJ7" s="23">
        <f t="shared" si="16"/>
        <v>100.8</v>
      </c>
      <c r="AK7" s="23">
        <f t="shared" si="16"/>
        <v>99.4</v>
      </c>
      <c r="AL7" s="23">
        <f t="shared" si="16"/>
        <v>102.5</v>
      </c>
      <c r="AM7" s="23">
        <f t="shared" si="16"/>
        <v>97.7</v>
      </c>
      <c r="AN7" s="23">
        <f t="shared" si="16"/>
        <v>98.5</v>
      </c>
      <c r="AO7" s="23">
        <f t="shared" si="16"/>
        <v>98</v>
      </c>
      <c r="AP7" s="23">
        <f t="shared" si="16"/>
        <v>98.4</v>
      </c>
      <c r="AQ7" s="23">
        <f t="shared" si="16"/>
        <v>98.2</v>
      </c>
      <c r="AR7" s="23"/>
      <c r="AS7" s="23">
        <f>AS8</f>
        <v>77.5</v>
      </c>
      <c r="AT7" s="23">
        <f t="shared" ref="AT7:BB7" si="17">AT8</f>
        <v>74.7</v>
      </c>
      <c r="AU7" s="23">
        <f t="shared" si="17"/>
        <v>78.599999999999994</v>
      </c>
      <c r="AV7" s="23">
        <f t="shared" si="17"/>
        <v>79.099999999999994</v>
      </c>
      <c r="AW7" s="23">
        <f t="shared" si="17"/>
        <v>81.3</v>
      </c>
      <c r="AX7" s="23">
        <f t="shared" si="17"/>
        <v>82.5</v>
      </c>
      <c r="AY7" s="23">
        <f t="shared" si="17"/>
        <v>79.7</v>
      </c>
      <c r="AZ7" s="23">
        <f t="shared" si="17"/>
        <v>79.599999999999994</v>
      </c>
      <c r="BA7" s="23">
        <f t="shared" si="17"/>
        <v>77.900000000000006</v>
      </c>
      <c r="BB7" s="23">
        <f t="shared" si="17"/>
        <v>78.099999999999994</v>
      </c>
      <c r="BC7" s="23"/>
      <c r="BD7" s="23">
        <f>BD8</f>
        <v>0</v>
      </c>
      <c r="BE7" s="23">
        <f t="shared" ref="BE7:BM7" si="18">BE8</f>
        <v>0</v>
      </c>
      <c r="BF7" s="23">
        <f t="shared" si="18"/>
        <v>0</v>
      </c>
      <c r="BG7" s="23">
        <f t="shared" si="18"/>
        <v>0</v>
      </c>
      <c r="BH7" s="23">
        <f t="shared" si="18"/>
        <v>0</v>
      </c>
      <c r="BI7" s="23">
        <f t="shared" si="18"/>
        <v>91.2</v>
      </c>
      <c r="BJ7" s="23">
        <f t="shared" si="18"/>
        <v>94.9</v>
      </c>
      <c r="BK7" s="23">
        <f t="shared" si="18"/>
        <v>101.2</v>
      </c>
      <c r="BL7" s="23">
        <f t="shared" si="18"/>
        <v>107.2</v>
      </c>
      <c r="BM7" s="23">
        <f t="shared" si="18"/>
        <v>114.4</v>
      </c>
      <c r="BN7" s="23"/>
      <c r="BO7" s="23">
        <f>BO8</f>
        <v>35.799999999999997</v>
      </c>
      <c r="BP7" s="23">
        <f t="shared" ref="BP7:BX7" si="19">BP8</f>
        <v>35.200000000000003</v>
      </c>
      <c r="BQ7" s="23">
        <f t="shared" si="19"/>
        <v>37.700000000000003</v>
      </c>
      <c r="BR7" s="23">
        <f t="shared" si="19"/>
        <v>37.299999999999997</v>
      </c>
      <c r="BS7" s="23">
        <f t="shared" si="19"/>
        <v>35</v>
      </c>
      <c r="BT7" s="23">
        <f t="shared" si="19"/>
        <v>68.599999999999994</v>
      </c>
      <c r="BU7" s="23">
        <f t="shared" si="19"/>
        <v>67.400000000000006</v>
      </c>
      <c r="BV7" s="23">
        <f t="shared" si="19"/>
        <v>66.599999999999994</v>
      </c>
      <c r="BW7" s="23">
        <f t="shared" si="19"/>
        <v>66.8</v>
      </c>
      <c r="BX7" s="23">
        <f t="shared" si="19"/>
        <v>67.900000000000006</v>
      </c>
      <c r="BY7" s="23"/>
      <c r="BZ7" s="28">
        <f>BZ8</f>
        <v>27245</v>
      </c>
      <c r="CA7" s="28">
        <f t="shared" ref="CA7:CI7" si="20">CA8</f>
        <v>27722</v>
      </c>
      <c r="CB7" s="28">
        <f t="shared" si="20"/>
        <v>29527</v>
      </c>
      <c r="CC7" s="28">
        <f t="shared" si="20"/>
        <v>29936</v>
      </c>
      <c r="CD7" s="28">
        <f t="shared" si="20"/>
        <v>31679</v>
      </c>
      <c r="CE7" s="28">
        <f t="shared" si="20"/>
        <v>23475</v>
      </c>
      <c r="CF7" s="28">
        <f t="shared" si="20"/>
        <v>23857</v>
      </c>
      <c r="CG7" s="28">
        <f t="shared" si="20"/>
        <v>24371</v>
      </c>
      <c r="CH7" s="28">
        <f t="shared" si="20"/>
        <v>24882</v>
      </c>
      <c r="CI7" s="28">
        <f t="shared" si="20"/>
        <v>25249</v>
      </c>
      <c r="CJ7" s="23"/>
      <c r="CK7" s="28">
        <f>CK8</f>
        <v>7233</v>
      </c>
      <c r="CL7" s="28">
        <f t="shared" ref="CL7:CT7" si="21">CL8</f>
        <v>6904</v>
      </c>
      <c r="CM7" s="28">
        <f t="shared" si="21"/>
        <v>6879</v>
      </c>
      <c r="CN7" s="28">
        <f t="shared" si="21"/>
        <v>7709</v>
      </c>
      <c r="CO7" s="28">
        <f t="shared" si="21"/>
        <v>7993</v>
      </c>
      <c r="CP7" s="28">
        <f t="shared" si="21"/>
        <v>8603</v>
      </c>
      <c r="CQ7" s="28">
        <f t="shared" si="21"/>
        <v>8471</v>
      </c>
      <c r="CR7" s="28">
        <f t="shared" si="21"/>
        <v>8736</v>
      </c>
      <c r="CS7" s="28">
        <f t="shared" si="21"/>
        <v>8797</v>
      </c>
      <c r="CT7" s="28">
        <f t="shared" si="21"/>
        <v>8852</v>
      </c>
      <c r="CU7" s="23"/>
      <c r="CV7" s="23">
        <f>CV8</f>
        <v>73.099999999999994</v>
      </c>
      <c r="CW7" s="23">
        <f t="shared" ref="CW7:DE7" si="22">CW8</f>
        <v>78.099999999999994</v>
      </c>
      <c r="CX7" s="23">
        <f t="shared" si="22"/>
        <v>71.3</v>
      </c>
      <c r="CY7" s="23">
        <f t="shared" si="22"/>
        <v>70.599999999999994</v>
      </c>
      <c r="CZ7" s="23">
        <f t="shared" si="22"/>
        <v>67.3</v>
      </c>
      <c r="DA7" s="23">
        <f t="shared" si="22"/>
        <v>65</v>
      </c>
      <c r="DB7" s="23">
        <f t="shared" si="22"/>
        <v>67.5</v>
      </c>
      <c r="DC7" s="23">
        <f t="shared" si="22"/>
        <v>67.5</v>
      </c>
      <c r="DD7" s="23">
        <f t="shared" si="22"/>
        <v>69.5</v>
      </c>
      <c r="DE7" s="23">
        <f t="shared" si="22"/>
        <v>70.3</v>
      </c>
      <c r="DF7" s="23"/>
      <c r="DG7" s="23">
        <f>DG8</f>
        <v>10.4</v>
      </c>
      <c r="DH7" s="23">
        <f t="shared" ref="DH7:DP7" si="23">DH8</f>
        <v>9.8000000000000007</v>
      </c>
      <c r="DI7" s="23">
        <f t="shared" si="23"/>
        <v>8.9</v>
      </c>
      <c r="DJ7" s="23">
        <f t="shared" si="23"/>
        <v>8.6</v>
      </c>
      <c r="DK7" s="23">
        <f t="shared" si="23"/>
        <v>9.5</v>
      </c>
      <c r="DL7" s="23">
        <f t="shared" si="23"/>
        <v>19</v>
      </c>
      <c r="DM7" s="23">
        <f t="shared" si="23"/>
        <v>17.899999999999999</v>
      </c>
      <c r="DN7" s="23">
        <f t="shared" si="23"/>
        <v>17.899999999999999</v>
      </c>
      <c r="DO7" s="23">
        <f t="shared" si="23"/>
        <v>17.399999999999999</v>
      </c>
      <c r="DP7" s="23">
        <f t="shared" si="23"/>
        <v>17</v>
      </c>
      <c r="DQ7" s="23"/>
      <c r="DR7" s="23">
        <f>DR8</f>
        <v>25</v>
      </c>
      <c r="DS7" s="23">
        <f t="shared" ref="DS7:EA7" si="24">DS8</f>
        <v>33.700000000000003</v>
      </c>
      <c r="DT7" s="23">
        <f t="shared" si="24"/>
        <v>40.4</v>
      </c>
      <c r="DU7" s="23">
        <f t="shared" si="24"/>
        <v>47.4</v>
      </c>
      <c r="DV7" s="23">
        <f t="shared" si="24"/>
        <v>53.4</v>
      </c>
      <c r="DW7" s="23">
        <f t="shared" si="24"/>
        <v>43.9</v>
      </c>
      <c r="DX7" s="23">
        <f t="shared" si="24"/>
        <v>52.4</v>
      </c>
      <c r="DY7" s="23">
        <f t="shared" si="24"/>
        <v>52.6</v>
      </c>
      <c r="DZ7" s="23">
        <f t="shared" si="24"/>
        <v>54.2</v>
      </c>
      <c r="EA7" s="23">
        <f t="shared" si="24"/>
        <v>53.8</v>
      </c>
      <c r="EB7" s="23"/>
      <c r="EC7" s="23">
        <f>EC8</f>
        <v>30.5</v>
      </c>
      <c r="ED7" s="23">
        <f t="shared" ref="ED7:EL7" si="25">ED8</f>
        <v>48.5</v>
      </c>
      <c r="EE7" s="23">
        <f t="shared" si="25"/>
        <v>59.5</v>
      </c>
      <c r="EF7" s="23">
        <f t="shared" si="25"/>
        <v>72.2</v>
      </c>
      <c r="EG7" s="23">
        <f t="shared" si="25"/>
        <v>81.7</v>
      </c>
      <c r="EH7" s="23">
        <f t="shared" si="25"/>
        <v>59.1</v>
      </c>
      <c r="EI7" s="23">
        <f t="shared" si="25"/>
        <v>68.900000000000006</v>
      </c>
      <c r="EJ7" s="23">
        <f t="shared" si="25"/>
        <v>68</v>
      </c>
      <c r="EK7" s="23">
        <f t="shared" si="25"/>
        <v>70</v>
      </c>
      <c r="EL7" s="23">
        <f t="shared" si="25"/>
        <v>71</v>
      </c>
      <c r="EM7" s="23"/>
      <c r="EN7" s="28">
        <f>EN8</f>
        <v>8666808</v>
      </c>
      <c r="EO7" s="28">
        <f t="shared" ref="EO7:EW7" si="26">EO8</f>
        <v>8702838</v>
      </c>
      <c r="EP7" s="28">
        <f t="shared" si="26"/>
        <v>8901778</v>
      </c>
      <c r="EQ7" s="28">
        <f t="shared" si="26"/>
        <v>8930071</v>
      </c>
      <c r="ER7" s="28">
        <f t="shared" si="26"/>
        <v>9000778</v>
      </c>
      <c r="ES7" s="28">
        <f t="shared" si="26"/>
        <v>34462126</v>
      </c>
      <c r="ET7" s="28">
        <f t="shared" si="26"/>
        <v>34878088</v>
      </c>
      <c r="EU7" s="28">
        <f t="shared" si="26"/>
        <v>36094355</v>
      </c>
      <c r="EV7" s="28">
        <f t="shared" si="26"/>
        <v>36941419</v>
      </c>
      <c r="EW7" s="28">
        <f t="shared" si="26"/>
        <v>38480542</v>
      </c>
      <c r="EX7" s="28"/>
    </row>
    <row r="8" spans="1:154" s="1" customFormat="1">
      <c r="A8" s="2"/>
      <c r="B8" s="10">
        <v>2017</v>
      </c>
      <c r="C8" s="10">
        <v>325015</v>
      </c>
      <c r="D8" s="10">
        <v>46</v>
      </c>
      <c r="E8" s="10">
        <v>6</v>
      </c>
      <c r="F8" s="10">
        <v>0</v>
      </c>
      <c r="G8" s="10">
        <v>1</v>
      </c>
      <c r="H8" s="10" t="s">
        <v>107</v>
      </c>
      <c r="I8" s="10" t="s">
        <v>108</v>
      </c>
      <c r="J8" s="10" t="s">
        <v>109</v>
      </c>
      <c r="K8" s="10" t="s">
        <v>110</v>
      </c>
      <c r="L8" s="10" t="s">
        <v>111</v>
      </c>
      <c r="M8" s="10" t="s">
        <v>112</v>
      </c>
      <c r="N8" s="10" t="s">
        <v>113</v>
      </c>
      <c r="O8" s="10" t="s">
        <v>114</v>
      </c>
      <c r="P8" s="10" t="s">
        <v>115</v>
      </c>
      <c r="Q8" s="18">
        <v>9</v>
      </c>
      <c r="R8" s="10" t="s">
        <v>116</v>
      </c>
      <c r="S8" s="10" t="s">
        <v>117</v>
      </c>
      <c r="T8" s="10" t="s">
        <v>118</v>
      </c>
      <c r="U8" s="18">
        <v>7612</v>
      </c>
      <c r="V8" s="18">
        <v>5447</v>
      </c>
      <c r="W8" s="10" t="s">
        <v>119</v>
      </c>
      <c r="X8" s="19" t="s">
        <v>120</v>
      </c>
      <c r="Y8" s="18">
        <v>50</v>
      </c>
      <c r="Z8" s="18">
        <v>49</v>
      </c>
      <c r="AA8" s="18" t="s">
        <v>116</v>
      </c>
      <c r="AB8" s="18" t="s">
        <v>116</v>
      </c>
      <c r="AC8" s="18" t="s">
        <v>116</v>
      </c>
      <c r="AD8" s="18">
        <v>99</v>
      </c>
      <c r="AE8" s="18">
        <v>25</v>
      </c>
      <c r="AF8" s="18" t="s">
        <v>116</v>
      </c>
      <c r="AG8" s="18">
        <v>25</v>
      </c>
      <c r="AH8" s="24">
        <v>100.3</v>
      </c>
      <c r="AI8" s="24">
        <v>100.1</v>
      </c>
      <c r="AJ8" s="24">
        <v>100.8</v>
      </c>
      <c r="AK8" s="24">
        <v>99.4</v>
      </c>
      <c r="AL8" s="24">
        <v>102.5</v>
      </c>
      <c r="AM8" s="24">
        <v>97.7</v>
      </c>
      <c r="AN8" s="24">
        <v>98.5</v>
      </c>
      <c r="AO8" s="24">
        <v>98</v>
      </c>
      <c r="AP8" s="24">
        <v>98.4</v>
      </c>
      <c r="AQ8" s="24">
        <v>98.2</v>
      </c>
      <c r="AR8" s="24">
        <v>98.5</v>
      </c>
      <c r="AS8" s="24">
        <v>77.5</v>
      </c>
      <c r="AT8" s="24">
        <v>74.7</v>
      </c>
      <c r="AU8" s="24">
        <v>78.599999999999994</v>
      </c>
      <c r="AV8" s="24">
        <v>79.099999999999994</v>
      </c>
      <c r="AW8" s="24">
        <v>81.3</v>
      </c>
      <c r="AX8" s="24">
        <v>82.5</v>
      </c>
      <c r="AY8" s="24">
        <v>79.7</v>
      </c>
      <c r="AZ8" s="24">
        <v>79.599999999999994</v>
      </c>
      <c r="BA8" s="24">
        <v>77.900000000000006</v>
      </c>
      <c r="BB8" s="24">
        <v>78.099999999999994</v>
      </c>
      <c r="BC8" s="24">
        <v>89.7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91.2</v>
      </c>
      <c r="BJ8" s="26">
        <v>94.9</v>
      </c>
      <c r="BK8" s="26">
        <v>101.2</v>
      </c>
      <c r="BL8" s="26">
        <v>107.2</v>
      </c>
      <c r="BM8" s="26">
        <v>114.4</v>
      </c>
      <c r="BN8" s="26">
        <v>64.7</v>
      </c>
      <c r="BO8" s="24">
        <v>35.799999999999997</v>
      </c>
      <c r="BP8" s="24">
        <v>35.200000000000003</v>
      </c>
      <c r="BQ8" s="24">
        <v>37.700000000000003</v>
      </c>
      <c r="BR8" s="24">
        <v>37.299999999999997</v>
      </c>
      <c r="BS8" s="24">
        <v>35</v>
      </c>
      <c r="BT8" s="24">
        <v>68.599999999999994</v>
      </c>
      <c r="BU8" s="24">
        <v>67.400000000000006</v>
      </c>
      <c r="BV8" s="24">
        <v>66.599999999999994</v>
      </c>
      <c r="BW8" s="24">
        <v>66.8</v>
      </c>
      <c r="BX8" s="24">
        <v>67.900000000000006</v>
      </c>
      <c r="BY8" s="24">
        <v>74.8</v>
      </c>
      <c r="BZ8" s="26">
        <v>27245</v>
      </c>
      <c r="CA8" s="26">
        <v>27722</v>
      </c>
      <c r="CB8" s="26">
        <v>29527</v>
      </c>
      <c r="CC8" s="26">
        <v>29936</v>
      </c>
      <c r="CD8" s="26">
        <v>31679</v>
      </c>
      <c r="CE8" s="26">
        <v>23475</v>
      </c>
      <c r="CF8" s="26">
        <v>23857</v>
      </c>
      <c r="CG8" s="26">
        <v>24371</v>
      </c>
      <c r="CH8" s="26">
        <v>24882</v>
      </c>
      <c r="CI8" s="26">
        <v>25249</v>
      </c>
      <c r="CJ8" s="24">
        <v>50718</v>
      </c>
      <c r="CK8" s="26">
        <v>7233</v>
      </c>
      <c r="CL8" s="26">
        <v>6904</v>
      </c>
      <c r="CM8" s="26">
        <v>6879</v>
      </c>
      <c r="CN8" s="26">
        <v>7709</v>
      </c>
      <c r="CO8" s="26">
        <v>7993</v>
      </c>
      <c r="CP8" s="26">
        <v>8603</v>
      </c>
      <c r="CQ8" s="26">
        <v>8471</v>
      </c>
      <c r="CR8" s="26">
        <v>8736</v>
      </c>
      <c r="CS8" s="26">
        <v>8797</v>
      </c>
      <c r="CT8" s="26">
        <v>8852</v>
      </c>
      <c r="CU8" s="24">
        <v>14202</v>
      </c>
      <c r="CV8" s="26">
        <v>73.099999999999994</v>
      </c>
      <c r="CW8" s="26">
        <v>78.099999999999994</v>
      </c>
      <c r="CX8" s="26">
        <v>71.3</v>
      </c>
      <c r="CY8" s="26">
        <v>70.599999999999994</v>
      </c>
      <c r="CZ8" s="26">
        <v>67.3</v>
      </c>
      <c r="DA8" s="26">
        <v>65</v>
      </c>
      <c r="DB8" s="26">
        <v>67.5</v>
      </c>
      <c r="DC8" s="26">
        <v>67.5</v>
      </c>
      <c r="DD8" s="26">
        <v>69.5</v>
      </c>
      <c r="DE8" s="26">
        <v>70.3</v>
      </c>
      <c r="DF8" s="26">
        <v>55</v>
      </c>
      <c r="DG8" s="26">
        <v>10.4</v>
      </c>
      <c r="DH8" s="26">
        <v>9.8000000000000007</v>
      </c>
      <c r="DI8" s="26">
        <v>8.9</v>
      </c>
      <c r="DJ8" s="26">
        <v>8.6</v>
      </c>
      <c r="DK8" s="26">
        <v>9.5</v>
      </c>
      <c r="DL8" s="26">
        <v>19</v>
      </c>
      <c r="DM8" s="26">
        <v>17.899999999999999</v>
      </c>
      <c r="DN8" s="26">
        <v>17.899999999999999</v>
      </c>
      <c r="DO8" s="26">
        <v>17.399999999999999</v>
      </c>
      <c r="DP8" s="26">
        <v>17</v>
      </c>
      <c r="DQ8" s="26">
        <v>24.3</v>
      </c>
      <c r="DR8" s="24">
        <v>25</v>
      </c>
      <c r="DS8" s="24">
        <v>33.700000000000003</v>
      </c>
      <c r="DT8" s="24">
        <v>40.4</v>
      </c>
      <c r="DU8" s="24">
        <v>47.4</v>
      </c>
      <c r="DV8" s="24">
        <v>53.4</v>
      </c>
      <c r="DW8" s="24">
        <v>43.9</v>
      </c>
      <c r="DX8" s="24">
        <v>52.4</v>
      </c>
      <c r="DY8" s="24">
        <v>52.6</v>
      </c>
      <c r="DZ8" s="24">
        <v>54.2</v>
      </c>
      <c r="EA8" s="24">
        <v>53.8</v>
      </c>
      <c r="EB8" s="24">
        <v>51.6</v>
      </c>
      <c r="EC8" s="24">
        <v>30.5</v>
      </c>
      <c r="ED8" s="24">
        <v>48.5</v>
      </c>
      <c r="EE8" s="24">
        <v>59.5</v>
      </c>
      <c r="EF8" s="24">
        <v>72.2</v>
      </c>
      <c r="EG8" s="24">
        <v>81.7</v>
      </c>
      <c r="EH8" s="24">
        <v>59.1</v>
      </c>
      <c r="EI8" s="24">
        <v>68.900000000000006</v>
      </c>
      <c r="EJ8" s="24">
        <v>68</v>
      </c>
      <c r="EK8" s="24">
        <v>70</v>
      </c>
      <c r="EL8" s="24">
        <v>71</v>
      </c>
      <c r="EM8" s="24">
        <v>67.599999999999994</v>
      </c>
      <c r="EN8" s="26">
        <v>8666808</v>
      </c>
      <c r="EO8" s="26">
        <v>8702838</v>
      </c>
      <c r="EP8" s="26">
        <v>8901778</v>
      </c>
      <c r="EQ8" s="26">
        <v>8930071</v>
      </c>
      <c r="ER8" s="26">
        <v>9000778</v>
      </c>
      <c r="ES8" s="26">
        <v>34462126</v>
      </c>
      <c r="ET8" s="26">
        <v>34878088</v>
      </c>
      <c r="EU8" s="26">
        <v>36094355</v>
      </c>
      <c r="EV8" s="26">
        <v>36941419</v>
      </c>
      <c r="EW8" s="26">
        <v>38480542</v>
      </c>
      <c r="EX8" s="26">
        <v>45442498</v>
      </c>
    </row>
    <row r="9" spans="1:154">
      <c r="N9" s="15"/>
      <c r="P9" s="15"/>
      <c r="S9" s="15"/>
      <c r="T9" s="15"/>
      <c r="U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27"/>
      <c r="BS9" s="27"/>
      <c r="BT9" s="16"/>
      <c r="BU9" s="16"/>
      <c r="BV9" s="16"/>
      <c r="BW9" s="16"/>
      <c r="BX9" s="16"/>
      <c r="BY9" s="16"/>
      <c r="BZ9" s="16"/>
      <c r="CA9" s="16"/>
      <c r="CB9" s="16"/>
      <c r="CC9" s="27"/>
      <c r="CD9" s="27"/>
      <c r="CE9" s="16"/>
      <c r="CF9" s="16"/>
      <c r="CG9" s="16"/>
      <c r="CH9" s="16"/>
      <c r="CI9" s="16"/>
      <c r="CJ9" s="16"/>
      <c r="CK9" s="16"/>
      <c r="CL9" s="16"/>
      <c r="CM9" s="16"/>
      <c r="CN9" s="29"/>
      <c r="CO9" s="29"/>
      <c r="CP9" s="16"/>
      <c r="CQ9" s="16"/>
      <c r="CR9" s="16"/>
      <c r="CS9" s="16"/>
      <c r="CT9" s="16"/>
      <c r="CU9" s="16"/>
      <c r="CV9" s="16"/>
      <c r="CW9" s="16"/>
      <c r="CX9" s="16"/>
      <c r="CY9" s="27"/>
      <c r="CZ9" s="27"/>
      <c r="DA9" s="16"/>
      <c r="DB9" s="16"/>
      <c r="DC9" s="16"/>
      <c r="DD9" s="16"/>
      <c r="DE9" s="16"/>
      <c r="DF9" s="16"/>
      <c r="DG9" s="16"/>
      <c r="DH9" s="16"/>
      <c r="DI9" s="16"/>
      <c r="DJ9" s="27"/>
      <c r="DK9" s="27"/>
      <c r="DL9" s="16"/>
      <c r="DM9" s="16"/>
      <c r="DN9" s="16"/>
      <c r="DO9" s="16"/>
      <c r="DP9" s="16"/>
      <c r="DQ9" s="16"/>
      <c r="DR9" s="16"/>
      <c r="DS9" s="16"/>
      <c r="DT9" s="16"/>
      <c r="DU9" s="27"/>
      <c r="DV9" s="27"/>
      <c r="DW9" s="16"/>
      <c r="DX9" s="16"/>
      <c r="DY9" s="16"/>
      <c r="DZ9" s="16"/>
      <c r="EA9" s="16"/>
      <c r="EB9" s="16"/>
      <c r="EC9" s="16"/>
      <c r="ED9" s="16"/>
      <c r="EE9" s="16"/>
      <c r="EF9" s="27"/>
      <c r="EG9" s="27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>
      <c r="A10" s="11"/>
      <c r="B10" s="11" t="s">
        <v>121</v>
      </c>
      <c r="C10" s="11" t="s">
        <v>122</v>
      </c>
      <c r="D10" s="11" t="s">
        <v>123</v>
      </c>
      <c r="E10" s="11" t="s">
        <v>124</v>
      </c>
      <c r="F10" s="11" t="s">
        <v>125</v>
      </c>
      <c r="N10" s="15"/>
      <c r="P10" s="16"/>
      <c r="S10" s="15"/>
      <c r="T10" s="15"/>
      <c r="U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  <c r="AJ10" s="16"/>
      <c r="AK10" s="16"/>
      <c r="AL10" s="16"/>
      <c r="AM10" s="16"/>
      <c r="AN10" s="16"/>
      <c r="AO10" s="16"/>
      <c r="AP10" s="16"/>
      <c r="AQ10" s="15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5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5"/>
      <c r="BN10" s="15"/>
      <c r="BO10" s="15"/>
      <c r="BP10" s="16"/>
      <c r="BQ10" s="16"/>
      <c r="BR10" s="16"/>
      <c r="BS10" s="16"/>
      <c r="BT10" s="16"/>
      <c r="BU10" s="16"/>
      <c r="BV10" s="16"/>
      <c r="BW10" s="16"/>
      <c r="BX10" s="15"/>
      <c r="BY10" s="16"/>
      <c r="BZ10" s="15"/>
      <c r="CA10" s="16"/>
      <c r="CB10" s="16"/>
      <c r="CC10" s="16"/>
      <c r="CD10" s="16"/>
      <c r="CE10" s="16"/>
      <c r="CF10" s="16"/>
      <c r="CG10" s="16"/>
      <c r="CH10" s="16"/>
      <c r="CI10" s="15"/>
      <c r="CJ10" s="16"/>
      <c r="CK10" s="15"/>
      <c r="CL10" s="16"/>
      <c r="CM10" s="16"/>
      <c r="CN10" s="16"/>
      <c r="CO10" s="16"/>
      <c r="CP10" s="16"/>
      <c r="CQ10" s="16"/>
      <c r="CR10" s="16"/>
      <c r="CS10" s="16"/>
      <c r="CT10" s="15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5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5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5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5"/>
      <c r="EX10" s="16"/>
    </row>
    <row r="11" spans="1:154">
      <c r="A11" s="11" t="s">
        <v>69</v>
      </c>
      <c r="B11" s="12">
        <f>DATEVALUE($B$6-4&amp;"年1月1日")</f>
        <v>41275</v>
      </c>
      <c r="C11" s="12">
        <f>DATEVALUE($B$6-3&amp;"年1月1日")</f>
        <v>41640</v>
      </c>
      <c r="D11" s="12">
        <f>DATEVALUE($B$6-2&amp;"年1月1日")</f>
        <v>42005</v>
      </c>
      <c r="E11" s="12">
        <f>DATEVALUE($B$6-1&amp;"年1月1日")</f>
        <v>42370</v>
      </c>
      <c r="F11" s="12">
        <f>DATEVALUE($B$6&amp;"年1月1日")</f>
        <v>42736</v>
      </c>
      <c r="N11" s="15"/>
      <c r="P11" s="15"/>
      <c r="S11" s="15"/>
      <c r="T11" s="15"/>
      <c r="U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6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6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6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6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6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6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</row>
    <row r="12" spans="1:154">
      <c r="N12" s="15"/>
      <c r="P12" s="15"/>
      <c r="S12" s="15"/>
      <c r="T12" s="15"/>
      <c r="U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</row>
    <row r="13" spans="1:154">
      <c r="N13" s="15"/>
      <c r="P13" s="15"/>
      <c r="S13" s="15"/>
      <c r="T13" s="15"/>
      <c r="U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</row>
    <row r="14" spans="1:154">
      <c r="N14" s="15"/>
      <c r="P14" s="15"/>
      <c r="S14" s="15"/>
      <c r="T14" s="15"/>
      <c r="U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</row>
    <row r="15" spans="1:154">
      <c r="N15" s="15"/>
      <c r="P15" s="15"/>
      <c r="S15" s="15"/>
      <c r="T15" s="15"/>
      <c r="U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</row>
    <row r="16" spans="1:154">
      <c r="N16" s="15"/>
      <c r="P16" s="15"/>
      <c r="S16" s="15"/>
      <c r="T16" s="15"/>
      <c r="U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</row>
    <row r="17" spans="14:154">
      <c r="N17" s="15"/>
      <c r="P17" s="15"/>
      <c r="S17" s="15"/>
      <c r="T17" s="15"/>
      <c r="U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</row>
    <row r="18" spans="14:154">
      <c r="N18" s="15"/>
      <c r="P18" s="15"/>
      <c r="S18" s="15"/>
      <c r="T18" s="15"/>
      <c r="U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</row>
    <row r="19" spans="14:154">
      <c r="N19" s="15"/>
      <c r="P19" s="15"/>
      <c r="S19" s="15"/>
      <c r="T19" s="15"/>
      <c r="U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</row>
    <row r="20" spans="14:154">
      <c r="N20" s="15"/>
      <c r="P20" s="15"/>
      <c r="S20" s="15"/>
      <c r="T20" s="15"/>
      <c r="U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2019-02-07T00:28:22Z</cp:lastPrinted>
  <dcterms:created xsi:type="dcterms:W3CDTF">2018-12-07T10:47:00Z</dcterms:created>
  <dcterms:modified xsi:type="dcterms:W3CDTF">2019-02-07T00:33:05Z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