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財政係\110 公営企業関係\調査もの・通知等\H30\2月7日〆切_H29決算「経営比較分析表」\提出用\"/>
    </mc:Choice>
  </mc:AlternateContent>
  <workbookProtection workbookAlgorithmName="SHA-512" workbookHashValue="6KTsdS6D6aFogbEKPHGQn6FFdbOQEVTHj2r/Euj4HF72aqUGwM6TUqj15VMfX0jbxRIoOvIXMqv82ICr9f7STw==" workbookSaltValue="rfwCVYMwdrH6EXc+Zh4o0Q==" workbookSpinCount="100000" lockStructure="1"/>
  <bookViews>
    <workbookView xWindow="0" yWindow="0" windowWidth="15360" windowHeight="7632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AL8" i="4" s="1"/>
  <c r="R6" i="5"/>
  <c r="AD10" i="4" s="1"/>
  <c r="Q6" i="5"/>
  <c r="W10" i="4" s="1"/>
  <c r="P6" i="5"/>
  <c r="P10" i="4" s="1"/>
  <c r="O6" i="5"/>
  <c r="I10" i="4" s="1"/>
  <c r="N6" i="5"/>
  <c r="B10" i="4" s="1"/>
  <c r="M6" i="5"/>
  <c r="AD8" i="4" s="1"/>
  <c r="L6" i="5"/>
  <c r="W8" i="4" s="1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AT10" i="4"/>
  <c r="AL10" i="4"/>
  <c r="BB8" i="4"/>
  <c r="C10" i="5" l="1"/>
  <c r="D10" i="5"/>
  <c r="E10" i="5"/>
  <c r="B10" i="5"/>
</calcChain>
</file>

<file path=xl/sharedStrings.xml><?xml version="1.0" encoding="utf-8"?>
<sst xmlns="http://schemas.openxmlformats.org/spreadsheetml/2006/main" count="251" uniqueCount="126">
  <si>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</si>
  <si>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</si>
  <si>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</si>
  <si>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</si>
  <si>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</si>
  <si>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</si>
  <si>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</si>
  <si>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</si>
  <si>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</si>
  <si>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</si>
  <si>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</si>
  <si>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</si>
  <si>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</si>
  <si>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</si>
  <si>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</si>
  <si>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</si>
  <si>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</si>
  <si>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</si>
  <si>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</si>
  <si>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</si>
  <si>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</si>
  <si>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</si>
  <si>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</si>
  <si>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</si>
  <si>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</si>
  <si>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</si>
  <si>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</si>
  <si>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</si>
  <si>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</si>
  <si>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</si>
  <si>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</si>
  <si>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</si>
  <si>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</si>
  <si>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</si>
  <si>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</si>
  <si>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</si>
  <si>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</si>
  <si>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</si>
  <si>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</si>
  <si>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</si>
  <si>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</si>
  <si>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</si>
  <si>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</si>
  <si>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</si>
  <si>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</si>
  <si>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</si>
  <si>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</si>
  <si>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</si>
  <si>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</si>
  <si>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</si>
  <si>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</si>
  <si>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</si>
  <si>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</si>
  <si>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</si>
  <si>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</si>
  <si>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</si>
  <si>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</si>
  <si>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</si>
  <si>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</si>
  <si>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</si>
  <si>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</si>
  <si>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</si>
  <si>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</si>
  <si>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</si>
  <si>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</si>
  <si>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</si>
  <si>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</si>
  <si>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</si>
  <si>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</si>
  <si>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</si>
  <si>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</si>
  <si>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</si>
  <si>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</si>
  <si>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</si>
  <si>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</si>
  <si>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</si>
  <si>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</si>
  <si>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</si>
  <si>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</si>
  <si>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</si>
  <si>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</si>
  <si>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</si>
  <si>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</si>
  <si>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</si>
  <si>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</si>
  <si>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</si>
  <si>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</si>
  <si>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</si>
  <si>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</si>
  <si>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</si>
  <si>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</si>
  <si>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</si>
  <si>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</si>
  <si>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</si>
  <si>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</si>
  <si>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</si>
  <si>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</si>
  <si>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</si>
  <si>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</si>
  <si>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</si>
  <si>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</si>
  <si>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</si>
  <si>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</si>
  <si>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</si>
  <si>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</si>
  <si>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</si>
  <si>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</si>
  <si>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</si>
  <si>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</si>
  <si>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</si>
  <si>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美郷町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</si>
  <si>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</si>
  <si>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</si>
  <si>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</si>
  <si>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</si>
  <si>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</si>
  <si>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</si>
  <si>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</si>
  <si>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</si>
  <si>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</si>
  <si>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</si>
  <si>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</si>
  <si>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</si>
  <si>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から下水道料金による回収は、出来ていない現状にある。④企業債残高については、現在も合併浄化槽については整備を継続しているため、現状のように類似団体の平均値を上回って推移する。⑤経費回収率は類似団体と比較して低く⑥汚水処理原価は高く推移しており、今後も同様に推移するものと思われる。⑦施設利用率は、処理水量が平均値を下回る傾向にある。しかし、⑧水洗化率は類似団体の平均値よりも高く、施設ごとの接続率は高い。なお、①収益的収支比率及び⑤経費回収率が低いことから下水道料金収入及び維持管理費(修繕費)等を類似団体と比較して経営の健全性･効率性の観点から相応の見直し検討を行なう必要がある。</t>
    <rPh sb="1" eb="4">
      <t>シュウエキテキ</t>
    </rPh>
    <rPh sb="4" eb="6">
      <t>シュウシ</t>
    </rPh>
    <rPh sb="6" eb="8">
      <t>ヒリツ</t>
    </rPh>
    <rPh sb="10" eb="13">
      <t>ゲスイドウ</t>
    </rPh>
    <rPh sb="13" eb="15">
      <t>リョウキン</t>
    </rPh>
    <rPh sb="18" eb="20">
      <t>カイシュウ</t>
    </rPh>
    <rPh sb="22" eb="24">
      <t>デキ</t>
    </rPh>
    <rPh sb="28" eb="30">
      <t>ゲンジョウ</t>
    </rPh>
    <rPh sb="35" eb="37">
      <t>キギョウ</t>
    </rPh>
    <rPh sb="37" eb="38">
      <t>サイ</t>
    </rPh>
    <rPh sb="38" eb="40">
      <t>ザンダカ</t>
    </rPh>
    <rPh sb="46" eb="48">
      <t>ゲンザイ</t>
    </rPh>
    <rPh sb="49" eb="51">
      <t>ガッペイ</t>
    </rPh>
    <rPh sb="51" eb="54">
      <t>ジョウカソウ</t>
    </rPh>
    <rPh sb="59" eb="61">
      <t>セイビ</t>
    </rPh>
    <rPh sb="62" eb="64">
      <t>ケイゾク</t>
    </rPh>
    <rPh sb="71" eb="73">
      <t>ゲンジョウ</t>
    </rPh>
    <rPh sb="77" eb="79">
      <t>ルイジ</t>
    </rPh>
    <rPh sb="79" eb="81">
      <t>ダンタイ</t>
    </rPh>
    <rPh sb="82" eb="85">
      <t>ヘイキンチ</t>
    </rPh>
    <rPh sb="86" eb="88">
      <t>ウワマワ</t>
    </rPh>
    <rPh sb="90" eb="92">
      <t>スイイ</t>
    </rPh>
    <rPh sb="96" eb="98">
      <t>ケイヒ</t>
    </rPh>
    <rPh sb="98" eb="100">
      <t>カイシュウ</t>
    </rPh>
    <rPh sb="100" eb="101">
      <t>リツ</t>
    </rPh>
    <rPh sb="102" eb="104">
      <t>ルイジ</t>
    </rPh>
    <rPh sb="104" eb="106">
      <t>ダンタイ</t>
    </rPh>
    <rPh sb="107" eb="109">
      <t>ヒカク</t>
    </rPh>
    <rPh sb="111" eb="112">
      <t>ヒク</t>
    </rPh>
    <rPh sb="114" eb="116">
      <t>オスイ</t>
    </rPh>
    <rPh sb="116" eb="118">
      <t>ショリ</t>
    </rPh>
    <rPh sb="118" eb="120">
      <t>ゲンカ</t>
    </rPh>
    <rPh sb="121" eb="122">
      <t>タカ</t>
    </rPh>
    <rPh sb="123" eb="125">
      <t>スイイ</t>
    </rPh>
    <rPh sb="130" eb="132">
      <t>コンゴ</t>
    </rPh>
    <rPh sb="133" eb="135">
      <t>ドウヨウ</t>
    </rPh>
    <rPh sb="136" eb="138">
      <t>スイイ</t>
    </rPh>
    <rPh sb="143" eb="144">
      <t>オモ</t>
    </rPh>
    <rPh sb="149" eb="151">
      <t>シセツ</t>
    </rPh>
    <rPh sb="151" eb="154">
      <t>リヨウリツ</t>
    </rPh>
    <rPh sb="156" eb="158">
      <t>ショリ</t>
    </rPh>
    <rPh sb="158" eb="160">
      <t>スイリョウ</t>
    </rPh>
    <rPh sb="161" eb="164">
      <t>ヘイキンチ</t>
    </rPh>
    <rPh sb="165" eb="167">
      <t>シタマワ</t>
    </rPh>
    <rPh sb="168" eb="170">
      <t>ケイコウ</t>
    </rPh>
    <rPh sb="179" eb="182">
      <t>スイセンカ</t>
    </rPh>
    <rPh sb="182" eb="183">
      <t>リツ</t>
    </rPh>
    <rPh sb="184" eb="186">
      <t>ルイジ</t>
    </rPh>
    <rPh sb="186" eb="188">
      <t>ダンタイ</t>
    </rPh>
    <rPh sb="189" eb="192">
      <t>ヘイキンチ</t>
    </rPh>
    <rPh sb="195" eb="196">
      <t>タカ</t>
    </rPh>
    <rPh sb="198" eb="200">
      <t>シセツ</t>
    </rPh>
    <rPh sb="203" eb="205">
      <t>セツゾク</t>
    </rPh>
    <rPh sb="205" eb="206">
      <t>リツ</t>
    </rPh>
    <rPh sb="207" eb="208">
      <t>タカ</t>
    </rPh>
    <rPh sb="214" eb="217">
      <t>シュウエキテキ</t>
    </rPh>
    <rPh sb="217" eb="219">
      <t>シュウシ</t>
    </rPh>
    <rPh sb="219" eb="221">
      <t>ヒリツ</t>
    </rPh>
    <rPh sb="221" eb="222">
      <t>オヨ</t>
    </rPh>
    <rPh sb="224" eb="226">
      <t>ケイヒ</t>
    </rPh>
    <rPh sb="226" eb="228">
      <t>カイシュウ</t>
    </rPh>
    <rPh sb="228" eb="229">
      <t>リツ</t>
    </rPh>
    <rPh sb="230" eb="231">
      <t>ヒク</t>
    </rPh>
    <rPh sb="236" eb="239">
      <t>ゲスイドウ</t>
    </rPh>
    <rPh sb="239" eb="241">
      <t>リョウキン</t>
    </rPh>
    <rPh sb="241" eb="243">
      <t>シュウニュウ</t>
    </rPh>
    <rPh sb="243" eb="244">
      <t>オヨ</t>
    </rPh>
    <rPh sb="245" eb="247">
      <t>イジ</t>
    </rPh>
    <rPh sb="257" eb="259">
      <t>ルイジ</t>
    </rPh>
    <rPh sb="259" eb="261">
      <t>ダンタイ</t>
    </rPh>
    <rPh sb="262" eb="264">
      <t>ヒカク</t>
    </rPh>
    <rPh sb="266" eb="268">
      <t>ケイエイ</t>
    </rPh>
    <rPh sb="269" eb="272">
      <t>ケンゼンセイ</t>
    </rPh>
    <rPh sb="273" eb="276">
      <t>コウリツセイ</t>
    </rPh>
    <rPh sb="277" eb="279">
      <t>カンテン</t>
    </rPh>
    <rPh sb="281" eb="283">
      <t>ソウオウ</t>
    </rPh>
    <rPh sb="284" eb="286">
      <t>ミナオ</t>
    </rPh>
    <rPh sb="287" eb="289">
      <t>ケントウ</t>
    </rPh>
    <rPh sb="290" eb="291">
      <t>オコ</t>
    </rPh>
    <rPh sb="293" eb="295">
      <t>ヒツヨウ</t>
    </rPh>
    <phoneticPr fontId="4"/>
  </si>
  <si>
    <t>平成14年度から市町村設置型の合併浄化槽を集合的な施設である「特定環境公共下水道」、「農業集落排水施設｣の処理区域外において、下水道普及率を向上させるべく継続して整備してきている。そのため、維持管理費が年々増加してきており、適正な維持管理の下で健全な施設利用を図る必要がある。</t>
    <rPh sb="0" eb="2">
      <t>ヘイセイ</t>
    </rPh>
    <rPh sb="4" eb="6">
      <t>ネンド</t>
    </rPh>
    <rPh sb="8" eb="11">
      <t>シチョウソン</t>
    </rPh>
    <rPh sb="11" eb="14">
      <t>セッチガタ</t>
    </rPh>
    <rPh sb="15" eb="17">
      <t>ガッペイ</t>
    </rPh>
    <rPh sb="17" eb="20">
      <t>ジョウカソウ</t>
    </rPh>
    <rPh sb="21" eb="24">
      <t>シュウゴウテキ</t>
    </rPh>
    <rPh sb="25" eb="27">
      <t>シセツ</t>
    </rPh>
    <rPh sb="31" eb="33">
      <t>トクテイ</t>
    </rPh>
    <rPh sb="33" eb="35">
      <t>カンキョウ</t>
    </rPh>
    <rPh sb="35" eb="37">
      <t>コウキョウ</t>
    </rPh>
    <rPh sb="37" eb="40">
      <t>ゲスイドウ</t>
    </rPh>
    <rPh sb="43" eb="45">
      <t>ノウギョウ</t>
    </rPh>
    <rPh sb="45" eb="47">
      <t>シュウラク</t>
    </rPh>
    <rPh sb="47" eb="49">
      <t>ハイスイ</t>
    </rPh>
    <rPh sb="49" eb="51">
      <t>シセツ</t>
    </rPh>
    <rPh sb="53" eb="55">
      <t>ショリ</t>
    </rPh>
    <rPh sb="55" eb="58">
      <t>クイキガイ</t>
    </rPh>
    <rPh sb="63" eb="66">
      <t>ゲスイドウ</t>
    </rPh>
    <rPh sb="66" eb="68">
      <t>フキュウ</t>
    </rPh>
    <rPh sb="68" eb="69">
      <t>リツ</t>
    </rPh>
    <rPh sb="70" eb="72">
      <t>コウジョウ</t>
    </rPh>
    <rPh sb="77" eb="79">
      <t>ケイゾク</t>
    </rPh>
    <rPh sb="81" eb="83">
      <t>セイビ</t>
    </rPh>
    <rPh sb="95" eb="97">
      <t>イジ</t>
    </rPh>
    <rPh sb="97" eb="100">
      <t>カンリヒ</t>
    </rPh>
    <rPh sb="101" eb="103">
      <t>ネンネン</t>
    </rPh>
    <rPh sb="103" eb="105">
      <t>ゾウカ</t>
    </rPh>
    <rPh sb="112" eb="114">
      <t>テキセイ</t>
    </rPh>
    <rPh sb="115" eb="117">
      <t>イジ</t>
    </rPh>
    <rPh sb="117" eb="119">
      <t>カンリ</t>
    </rPh>
    <rPh sb="120" eb="121">
      <t>シタ</t>
    </rPh>
    <rPh sb="122" eb="124">
      <t>ケンゼン</t>
    </rPh>
    <rPh sb="125" eb="127">
      <t>シセツ</t>
    </rPh>
    <rPh sb="127" eb="129">
      <t>リヨウ</t>
    </rPh>
    <rPh sb="130" eb="131">
      <t>ハカ</t>
    </rPh>
    <rPh sb="132" eb="134">
      <t>ヒツヨウ</t>
    </rPh>
    <phoneticPr fontId="4"/>
  </si>
  <si>
    <t>①収益的収支比率、⑤経費回収率、⑥汚水処理原価ともに経営上の指数を下回る傾向にある。そのため、維持管理費の抑制はもとより、⑤経費回収率をアップさせるため、経営の健全性の観点から料金収入の見直しを図るべく、検討が必要な時期を迎えている。</t>
    <rPh sb="1" eb="4">
      <t>シュウエキテキ</t>
    </rPh>
    <rPh sb="4" eb="6">
      <t>シュウシ</t>
    </rPh>
    <rPh sb="6" eb="8">
      <t>ヒリツ</t>
    </rPh>
    <rPh sb="10" eb="12">
      <t>ケイヒ</t>
    </rPh>
    <rPh sb="12" eb="14">
      <t>カイシュウ</t>
    </rPh>
    <rPh sb="14" eb="15">
      <t>リツ</t>
    </rPh>
    <rPh sb="17" eb="19">
      <t>オスイ</t>
    </rPh>
    <rPh sb="19" eb="21">
      <t>ショリ</t>
    </rPh>
    <rPh sb="21" eb="23">
      <t>ゲンカ</t>
    </rPh>
    <rPh sb="26" eb="28">
      <t>ケイエイ</t>
    </rPh>
    <rPh sb="28" eb="29">
      <t>ジョウ</t>
    </rPh>
    <rPh sb="30" eb="32">
      <t>シスウ</t>
    </rPh>
    <rPh sb="33" eb="35">
      <t>シタマワ</t>
    </rPh>
    <rPh sb="36" eb="38">
      <t>ケイコウ</t>
    </rPh>
    <rPh sb="47" eb="49">
      <t>イジ</t>
    </rPh>
    <rPh sb="49" eb="52">
      <t>カンリヒ</t>
    </rPh>
    <rPh sb="53" eb="55">
      <t>ヨクセイ</t>
    </rPh>
    <rPh sb="62" eb="64">
      <t>ケイヒ</t>
    </rPh>
    <rPh sb="64" eb="66">
      <t>カイシュウ</t>
    </rPh>
    <rPh sb="66" eb="67">
      <t>リツ</t>
    </rPh>
    <rPh sb="77" eb="79">
      <t>ケイエイ</t>
    </rPh>
    <rPh sb="80" eb="83">
      <t>ケンゼンセイ</t>
    </rPh>
    <rPh sb="84" eb="86">
      <t>カンテン</t>
    </rPh>
    <rPh sb="88" eb="90">
      <t>リョウキン</t>
    </rPh>
    <rPh sb="90" eb="92">
      <t>シュウニュウ</t>
    </rPh>
    <rPh sb="93" eb="95">
      <t>ミナオ</t>
    </rPh>
    <rPh sb="97" eb="98">
      <t>ハカ</t>
    </rPh>
    <rPh sb="102" eb="104">
      <t>ケントウ</t>
    </rPh>
    <rPh sb="105" eb="107">
      <t>ヒツヨウ</t>
    </rPh>
    <rPh sb="108" eb="110">
      <t>ジキ</t>
    </rPh>
    <rPh sb="111" eb="112">
      <t>ムカ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</si>
</sst>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 3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D8-43E5-B879-D48044013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761792"/>
        <c:axId val="170628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D8-43E5-B879-D48044013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61792"/>
        <c:axId val="170628608"/>
      </c:lineChart>
      <c:dateAx>
        <c:axId val="63761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628608"/>
        <c:crosses val="autoZero"/>
        <c:auto val="1"/>
        <c:lblOffset val="100"/>
        <c:baseTimeUnit val="years"/>
      </c:dateAx>
      <c:valAx>
        <c:axId val="170628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761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32.96</c:v>
                </c:pt>
                <c:pt idx="1">
                  <c:v>33.619999999999997</c:v>
                </c:pt>
                <c:pt idx="2">
                  <c:v>35.270000000000003</c:v>
                </c:pt>
                <c:pt idx="3">
                  <c:v>33.479999999999997</c:v>
                </c:pt>
                <c:pt idx="4">
                  <c:v>43.51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7-4EBF-8F1F-095330CD0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32896"/>
        <c:axId val="84043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58.06</c:v>
                </c:pt>
                <c:pt idx="1">
                  <c:v>59.08</c:v>
                </c:pt>
                <c:pt idx="2">
                  <c:v>58.25</c:v>
                </c:pt>
                <c:pt idx="3">
                  <c:v>61.55</c:v>
                </c:pt>
                <c:pt idx="4">
                  <c:v>61.79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A7-4EBF-8F1F-095330CD0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32896"/>
        <c:axId val="84043264"/>
      </c:lineChart>
      <c:dateAx>
        <c:axId val="84032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043264"/>
        <c:crosses val="autoZero"/>
        <c:auto val="1"/>
        <c:lblOffset val="100"/>
        <c:baseTimeUnit val="years"/>
      </c:dateAx>
      <c:valAx>
        <c:axId val="84043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032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2F-4E80-B9C8-0917E2EFC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78592"/>
        <c:axId val="8408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75.790000000000006</c:v>
                </c:pt>
                <c:pt idx="1">
                  <c:v>77.12</c:v>
                </c:pt>
                <c:pt idx="2">
                  <c:v>68.150000000000006</c:v>
                </c:pt>
                <c:pt idx="3">
                  <c:v>67.489999999999995</c:v>
                </c:pt>
                <c:pt idx="4">
                  <c:v>92.44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2F-4E80-B9C8-0917E2EFC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78592"/>
        <c:axId val="84080512"/>
      </c:lineChart>
      <c:dateAx>
        <c:axId val="84078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080512"/>
        <c:crosses val="autoZero"/>
        <c:auto val="1"/>
        <c:lblOffset val="100"/>
        <c:baseTimeUnit val="years"/>
      </c:dateAx>
      <c:valAx>
        <c:axId val="8408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078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91.23</c:v>
                </c:pt>
                <c:pt idx="1">
                  <c:v>88.41</c:v>
                </c:pt>
                <c:pt idx="2">
                  <c:v>89.65</c:v>
                </c:pt>
                <c:pt idx="3">
                  <c:v>88.35</c:v>
                </c:pt>
                <c:pt idx="4">
                  <c:v>92.34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7E-4611-829E-B1951C0D4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782912"/>
        <c:axId val="63784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7E-4611-829E-B1951C0D4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82912"/>
        <c:axId val="63784832"/>
      </c:lineChart>
      <c:dateAx>
        <c:axId val="63782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3784832"/>
        <c:crosses val="autoZero"/>
        <c:auto val="1"/>
        <c:lblOffset val="100"/>
        <c:baseTimeUnit val="years"/>
      </c:dateAx>
      <c:valAx>
        <c:axId val="63784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782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53-438F-83DF-CE09E5140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824256"/>
        <c:axId val="63826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53-438F-83DF-CE09E5140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256"/>
        <c:axId val="63826176"/>
      </c:lineChart>
      <c:dateAx>
        <c:axId val="63824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3826176"/>
        <c:crosses val="autoZero"/>
        <c:auto val="1"/>
        <c:lblOffset val="100"/>
        <c:baseTimeUnit val="years"/>
      </c:dateAx>
      <c:valAx>
        <c:axId val="63826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824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5E-4F02-BDC5-F68602B23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8848"/>
        <c:axId val="63920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5E-4F02-BDC5-F68602B23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848"/>
        <c:axId val="63920768"/>
      </c:lineChart>
      <c:dateAx>
        <c:axId val="63918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3920768"/>
        <c:crosses val="autoZero"/>
        <c:auto val="1"/>
        <c:lblOffset val="100"/>
        <c:baseTimeUnit val="years"/>
      </c:dateAx>
      <c:valAx>
        <c:axId val="63920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918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BF-4478-95D9-BE150A4CB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52000"/>
        <c:axId val="63953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BF-4478-95D9-BE150A4CB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52000"/>
        <c:axId val="63953920"/>
      </c:lineChart>
      <c:dateAx>
        <c:axId val="63952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3953920"/>
        <c:crosses val="autoZero"/>
        <c:auto val="1"/>
        <c:lblOffset val="100"/>
        <c:baseTimeUnit val="years"/>
      </c:dateAx>
      <c:valAx>
        <c:axId val="63953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952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26-4AB1-BFF1-E77B55826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14272"/>
        <c:axId val="83820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26-4AB1-BFF1-E77B55826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14272"/>
        <c:axId val="83820544"/>
      </c:lineChart>
      <c:dateAx>
        <c:axId val="8381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820544"/>
        <c:crosses val="autoZero"/>
        <c:auto val="1"/>
        <c:lblOffset val="100"/>
        <c:baseTimeUnit val="years"/>
      </c:dateAx>
      <c:valAx>
        <c:axId val="83820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814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725.88</c:v>
                </c:pt>
                <c:pt idx="1">
                  <c:v>691.53</c:v>
                </c:pt>
                <c:pt idx="2">
                  <c:v>636.36</c:v>
                </c:pt>
                <c:pt idx="3">
                  <c:v>638.55999999999995</c:v>
                </c:pt>
                <c:pt idx="4">
                  <c:v>616.51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29-4353-9303-6CB022787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43328"/>
        <c:axId val="83845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446.63</c:v>
                </c:pt>
                <c:pt idx="1">
                  <c:v>416.91</c:v>
                </c:pt>
                <c:pt idx="2">
                  <c:v>392.19</c:v>
                </c:pt>
                <c:pt idx="3">
                  <c:v>413.5</c:v>
                </c:pt>
                <c:pt idx="4">
                  <c:v>244.85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29-4353-9303-6CB022787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43328"/>
        <c:axId val="83845504"/>
      </c:lineChart>
      <c:dateAx>
        <c:axId val="83843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845504"/>
        <c:crosses val="autoZero"/>
        <c:auto val="1"/>
        <c:lblOffset val="100"/>
        <c:baseTimeUnit val="years"/>
      </c:dateAx>
      <c:valAx>
        <c:axId val="83845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843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39.270000000000003</c:v>
                </c:pt>
                <c:pt idx="1">
                  <c:v>40.43</c:v>
                </c:pt>
                <c:pt idx="2">
                  <c:v>41.74</c:v>
                </c:pt>
                <c:pt idx="3">
                  <c:v>40.08</c:v>
                </c:pt>
                <c:pt idx="4">
                  <c:v>41.67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77-47FC-8C92-D9484A939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54304"/>
        <c:axId val="83964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58.53</c:v>
                </c:pt>
                <c:pt idx="1">
                  <c:v>57.93</c:v>
                </c:pt>
                <c:pt idx="2">
                  <c:v>57.03</c:v>
                </c:pt>
                <c:pt idx="3">
                  <c:v>55.84</c:v>
                </c:pt>
                <c:pt idx="4">
                  <c:v>64.78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77-47FC-8C92-D9484A939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54304"/>
        <c:axId val="83964672"/>
      </c:lineChart>
      <c:dateAx>
        <c:axId val="83954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964672"/>
        <c:crosses val="autoZero"/>
        <c:auto val="1"/>
        <c:lblOffset val="100"/>
        <c:baseTimeUnit val="years"/>
      </c:dateAx>
      <c:valAx>
        <c:axId val="83964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954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470.22</c:v>
                </c:pt>
                <c:pt idx="1">
                  <c:v>479.76</c:v>
                </c:pt>
                <c:pt idx="2">
                  <c:v>510.92</c:v>
                </c:pt>
                <c:pt idx="3">
                  <c:v>542.95000000000005</c:v>
                </c:pt>
                <c:pt idx="4">
                  <c:v>406.49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9-48AF-A9C5-EE290C7FD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75168"/>
        <c:axId val="83989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266.57</c:v>
                </c:pt>
                <c:pt idx="1">
                  <c:v>276.93</c:v>
                </c:pt>
                <c:pt idx="2">
                  <c:v>283.73</c:v>
                </c:pt>
                <c:pt idx="3">
                  <c:v>287.57</c:v>
                </c:pt>
                <c:pt idx="4">
                  <c:v>250.21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59-48AF-A9C5-EE290C7FD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3989632"/>
      </c:lineChart>
      <c:dateAx>
        <c:axId val="83975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989632"/>
        <c:crosses val="autoZero"/>
        <c:auto val="1"/>
        <c:lblOffset val="100"/>
        <c:baseTimeUnit val="years"/>
      </c:dateAx>
      <c:valAx>
        <c:axId val="83989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975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【329.28】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【269.12】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73" zoomScale="85" zoomScaleNormal="85" workbookViewId="0">
      <selection activeCell="BL66" sqref="BL66:BZ82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2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2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4" t="str">
        <f>データ!H6</f>
        <v>島根県　美郷町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62" t="s">
        <v>1</v>
      </c>
      <c r="C7" s="62"/>
      <c r="D7" s="62"/>
      <c r="E7" s="62"/>
      <c r="F7" s="62"/>
      <c r="G7" s="62"/>
      <c r="H7" s="62"/>
      <c r="I7" s="62" t="s">
        <v>2</v>
      </c>
      <c r="J7" s="62"/>
      <c r="K7" s="62"/>
      <c r="L7" s="62"/>
      <c r="M7" s="62"/>
      <c r="N7" s="62"/>
      <c r="O7" s="62"/>
      <c r="P7" s="62" t="s">
        <v>3</v>
      </c>
      <c r="Q7" s="62"/>
      <c r="R7" s="62"/>
      <c r="S7" s="62"/>
      <c r="T7" s="62"/>
      <c r="U7" s="62"/>
      <c r="V7" s="62"/>
      <c r="W7" s="62" t="s">
        <v>4</v>
      </c>
      <c r="X7" s="62"/>
      <c r="Y7" s="62"/>
      <c r="Z7" s="62"/>
      <c r="AA7" s="62"/>
      <c r="AB7" s="62"/>
      <c r="AC7" s="62"/>
      <c r="AD7" s="62" t="s">
        <v>5</v>
      </c>
      <c r="AE7" s="62"/>
      <c r="AF7" s="62"/>
      <c r="AG7" s="62"/>
      <c r="AH7" s="62"/>
      <c r="AI7" s="62"/>
      <c r="AJ7" s="62"/>
      <c r="AK7" s="3"/>
      <c r="AL7" s="62" t="s">
        <v>6</v>
      </c>
      <c r="AM7" s="62"/>
      <c r="AN7" s="62"/>
      <c r="AO7" s="62"/>
      <c r="AP7" s="62"/>
      <c r="AQ7" s="62"/>
      <c r="AR7" s="62"/>
      <c r="AS7" s="62"/>
      <c r="AT7" s="62" t="s">
        <v>7</v>
      </c>
      <c r="AU7" s="62"/>
      <c r="AV7" s="62"/>
      <c r="AW7" s="62"/>
      <c r="AX7" s="62"/>
      <c r="AY7" s="62"/>
      <c r="AZ7" s="62"/>
      <c r="BA7" s="62"/>
      <c r="BB7" s="62" t="s">
        <v>8</v>
      </c>
      <c r="BC7" s="62"/>
      <c r="BD7" s="62"/>
      <c r="BE7" s="62"/>
      <c r="BF7" s="62"/>
      <c r="BG7" s="62"/>
      <c r="BH7" s="62"/>
      <c r="BI7" s="6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特定地域生活排水処理</v>
      </c>
      <c r="Q8" s="71"/>
      <c r="R8" s="71"/>
      <c r="S8" s="71"/>
      <c r="T8" s="71"/>
      <c r="U8" s="71"/>
      <c r="V8" s="71"/>
      <c r="W8" s="71" t="str">
        <f>データ!L6</f>
        <v>K2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6">
        <f>データ!S6</f>
        <v>4801</v>
      </c>
      <c r="AM8" s="66"/>
      <c r="AN8" s="66"/>
      <c r="AO8" s="66"/>
      <c r="AP8" s="66"/>
      <c r="AQ8" s="66"/>
      <c r="AR8" s="66"/>
      <c r="AS8" s="66"/>
      <c r="AT8" s="65">
        <f>データ!T6</f>
        <v>282.92</v>
      </c>
      <c r="AU8" s="65"/>
      <c r="AV8" s="65"/>
      <c r="AW8" s="65"/>
      <c r="AX8" s="65"/>
      <c r="AY8" s="65"/>
      <c r="AZ8" s="65"/>
      <c r="BA8" s="65"/>
      <c r="BB8" s="65">
        <f>データ!U6</f>
        <v>16.97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62" t="s">
        <v>12</v>
      </c>
      <c r="C9" s="62"/>
      <c r="D9" s="62"/>
      <c r="E9" s="62"/>
      <c r="F9" s="62"/>
      <c r="G9" s="62"/>
      <c r="H9" s="62"/>
      <c r="I9" s="62" t="s">
        <v>13</v>
      </c>
      <c r="J9" s="62"/>
      <c r="K9" s="62"/>
      <c r="L9" s="62"/>
      <c r="M9" s="62"/>
      <c r="N9" s="62"/>
      <c r="O9" s="62"/>
      <c r="P9" s="62" t="s">
        <v>14</v>
      </c>
      <c r="Q9" s="62"/>
      <c r="R9" s="62"/>
      <c r="S9" s="62"/>
      <c r="T9" s="62"/>
      <c r="U9" s="62"/>
      <c r="V9" s="62"/>
      <c r="W9" s="62" t="s">
        <v>15</v>
      </c>
      <c r="X9" s="62"/>
      <c r="Y9" s="62"/>
      <c r="Z9" s="62"/>
      <c r="AA9" s="62"/>
      <c r="AB9" s="62"/>
      <c r="AC9" s="62"/>
      <c r="AD9" s="62" t="s">
        <v>16</v>
      </c>
      <c r="AE9" s="62"/>
      <c r="AF9" s="62"/>
      <c r="AG9" s="62"/>
      <c r="AH9" s="62"/>
      <c r="AI9" s="62"/>
      <c r="AJ9" s="62"/>
      <c r="AK9" s="3"/>
      <c r="AL9" s="62" t="s">
        <v>17</v>
      </c>
      <c r="AM9" s="62"/>
      <c r="AN9" s="62"/>
      <c r="AO9" s="62"/>
      <c r="AP9" s="62"/>
      <c r="AQ9" s="62"/>
      <c r="AR9" s="62"/>
      <c r="AS9" s="62"/>
      <c r="AT9" s="62" t="s">
        <v>18</v>
      </c>
      <c r="AU9" s="62"/>
      <c r="AV9" s="62"/>
      <c r="AW9" s="62"/>
      <c r="AX9" s="62"/>
      <c r="AY9" s="62"/>
      <c r="AZ9" s="62"/>
      <c r="BA9" s="62"/>
      <c r="BB9" s="62" t="s">
        <v>19</v>
      </c>
      <c r="BC9" s="62"/>
      <c r="BD9" s="62"/>
      <c r="BE9" s="62"/>
      <c r="BF9" s="62"/>
      <c r="BG9" s="62"/>
      <c r="BH9" s="62"/>
      <c r="BI9" s="62"/>
      <c r="BJ9" s="3"/>
      <c r="BK9" s="3"/>
      <c r="BL9" s="63" t="s">
        <v>20</v>
      </c>
      <c r="BM9" s="64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65" t="str">
        <f>データ!N6</f>
        <v>-</v>
      </c>
      <c r="C10" s="65"/>
      <c r="D10" s="65"/>
      <c r="E10" s="65"/>
      <c r="F10" s="65"/>
      <c r="G10" s="65"/>
      <c r="H10" s="65"/>
      <c r="I10" s="65" t="str">
        <f>データ!O6</f>
        <v>該当数値なし</v>
      </c>
      <c r="J10" s="65"/>
      <c r="K10" s="65"/>
      <c r="L10" s="65"/>
      <c r="M10" s="65"/>
      <c r="N10" s="65"/>
      <c r="O10" s="65"/>
      <c r="P10" s="65">
        <f>データ!P6</f>
        <v>20.420000000000002</v>
      </c>
      <c r="Q10" s="65"/>
      <c r="R10" s="65"/>
      <c r="S10" s="65"/>
      <c r="T10" s="65"/>
      <c r="U10" s="65"/>
      <c r="V10" s="65"/>
      <c r="W10" s="65">
        <f>データ!Q6</f>
        <v>100</v>
      </c>
      <c r="X10" s="65"/>
      <c r="Y10" s="65"/>
      <c r="Z10" s="65"/>
      <c r="AA10" s="65"/>
      <c r="AB10" s="65"/>
      <c r="AC10" s="65"/>
      <c r="AD10" s="66">
        <f>データ!R6</f>
        <v>3010</v>
      </c>
      <c r="AE10" s="66"/>
      <c r="AF10" s="66"/>
      <c r="AG10" s="66"/>
      <c r="AH10" s="66"/>
      <c r="AI10" s="66"/>
      <c r="AJ10" s="66"/>
      <c r="AK10" s="2"/>
      <c r="AL10" s="66">
        <f>データ!V6</f>
        <v>972</v>
      </c>
      <c r="AM10" s="66"/>
      <c r="AN10" s="66"/>
      <c r="AO10" s="66"/>
      <c r="AP10" s="66"/>
      <c r="AQ10" s="66"/>
      <c r="AR10" s="66"/>
      <c r="AS10" s="66"/>
      <c r="AT10" s="65">
        <f>データ!W6</f>
        <v>0.05</v>
      </c>
      <c r="AU10" s="65"/>
      <c r="AV10" s="65"/>
      <c r="AW10" s="65"/>
      <c r="AX10" s="65"/>
      <c r="AY10" s="65"/>
      <c r="AZ10" s="65"/>
      <c r="BA10" s="65"/>
      <c r="BB10" s="65">
        <f>データ!X6</f>
        <v>19440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22</v>
      </c>
      <c r="BM10" s="6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2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2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123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2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2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124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2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2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2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2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2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2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125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2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2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2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2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2">
      <c r="C83" s="2" t="s">
        <v>41</v>
      </c>
    </row>
    <row r="84" spans="1:78" x14ac:dyDescent="0.2">
      <c r="C84" s="2" t="s">
        <v>42</v>
      </c>
    </row>
    <row r="85" spans="1:78" hidden="1" x14ac:dyDescent="0.2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2">
      <c r="B86" s="25"/>
      <c r="C86" s="25"/>
      <c r="D86" s="25"/>
      <c r="E86" s="25" t="str">
        <f>データ!AI6</f>
        <v/>
      </c>
      <c r="F86" s="25" t="s">
        <v>55</v>
      </c>
      <c r="G86" s="25" t="s">
        <v>56</v>
      </c>
      <c r="H86" s="25" t="str">
        <f>データ!BP6</f>
        <v>【329.28】</v>
      </c>
      <c r="I86" s="25" t="str">
        <f>データ!CA6</f>
        <v>【60.55】</v>
      </c>
      <c r="J86" s="25" t="str">
        <f>データ!CL6</f>
        <v>【269.12】</v>
      </c>
      <c r="K86" s="25" t="str">
        <f>データ!CW6</f>
        <v>【59.35】</v>
      </c>
      <c r="L86" s="25" t="str">
        <f>データ!DH6</f>
        <v>【76.98】</v>
      </c>
      <c r="M86" s="25" t="s">
        <v>57</v>
      </c>
      <c r="N86" s="25" t="s">
        <v>56</v>
      </c>
      <c r="O86" s="25" t="str">
        <f>データ!EO6</f>
        <v>【-】</v>
      </c>
    </row>
  </sheetData>
  <sheetProtection algorithmName="SHA-512" hashValue="sgwfAwNbw6ByMwn557Smazr9Fsp7kgSpDPnZr1aQ6GVxyZDzBLOyyKbNSzPv97oeWiHpA9L6CuDvCbXnS6SbwA==" saltValue="CvHDnIGkcrzTndta1rrjMg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topLeftCell="AY1" workbookViewId="0">
      <selection activeCell="BI8" sqref="BI8"/>
    </sheetView>
  </sheetViews>
  <sheetFormatPr defaultRowHeight="13.2" x14ac:dyDescent="0.2"/>
  <cols>
    <col min="2" max="144" width="11.88671875" customWidth="1"/>
  </cols>
  <sheetData>
    <row r="1" spans="1:145" x14ac:dyDescent="0.2">
      <c r="A1" t="s">
        <v>58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2">
      <c r="A2" s="27" t="s">
        <v>59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2">
      <c r="A3" s="27" t="s">
        <v>60</v>
      </c>
      <c r="B3" s="28" t="s">
        <v>61</v>
      </c>
      <c r="C3" s="28" t="s">
        <v>62</v>
      </c>
      <c r="D3" s="28" t="s">
        <v>63</v>
      </c>
      <c r="E3" s="28" t="s">
        <v>64</v>
      </c>
      <c r="F3" s="28" t="s">
        <v>65</v>
      </c>
      <c r="G3" s="28" t="s">
        <v>66</v>
      </c>
      <c r="H3" s="76" t="s">
        <v>67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68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36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2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2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2">
      <c r="A6" s="27" t="s">
        <v>109</v>
      </c>
      <c r="B6" s="32">
        <f>B7</f>
        <v>2017</v>
      </c>
      <c r="C6" s="32">
        <f t="shared" ref="C6:X6" si="3">C7</f>
        <v>324485</v>
      </c>
      <c r="D6" s="32">
        <f t="shared" si="3"/>
        <v>47</v>
      </c>
      <c r="E6" s="32">
        <f t="shared" si="3"/>
        <v>18</v>
      </c>
      <c r="F6" s="32">
        <f t="shared" si="3"/>
        <v>0</v>
      </c>
      <c r="G6" s="32">
        <f t="shared" si="3"/>
        <v>0</v>
      </c>
      <c r="H6" s="32" t="str">
        <f t="shared" si="3"/>
        <v>島根県　美郷町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特定地域生活排水処理</v>
      </c>
      <c r="L6" s="32" t="str">
        <f t="shared" si="3"/>
        <v>K2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20.420000000000002</v>
      </c>
      <c r="Q6" s="33">
        <f t="shared" si="3"/>
        <v>100</v>
      </c>
      <c r="R6" s="33">
        <f t="shared" si="3"/>
        <v>3010</v>
      </c>
      <c r="S6" s="33">
        <f t="shared" si="3"/>
        <v>4801</v>
      </c>
      <c r="T6" s="33">
        <f t="shared" si="3"/>
        <v>282.92</v>
      </c>
      <c r="U6" s="33">
        <f t="shared" si="3"/>
        <v>16.97</v>
      </c>
      <c r="V6" s="33">
        <f t="shared" si="3"/>
        <v>972</v>
      </c>
      <c r="W6" s="33">
        <f t="shared" si="3"/>
        <v>0.05</v>
      </c>
      <c r="X6" s="33">
        <f t="shared" si="3"/>
        <v>19440</v>
      </c>
      <c r="Y6" s="34">
        <f>IF(Y7="",NA(),Y7)</f>
        <v>91.23</v>
      </c>
      <c r="Z6" s="34">
        <f t="shared" ref="Z6:AH6" si="4">IF(Z7="",NA(),Z7)</f>
        <v>88.41</v>
      </c>
      <c r="AA6" s="34">
        <f t="shared" si="4"/>
        <v>89.65</v>
      </c>
      <c r="AB6" s="34">
        <f t="shared" si="4"/>
        <v>88.35</v>
      </c>
      <c r="AC6" s="34">
        <f t="shared" si="4"/>
        <v>92.34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725.88</v>
      </c>
      <c r="BG6" s="34">
        <f t="shared" ref="BG6:BO6" si="7">IF(BG7="",NA(),BG7)</f>
        <v>691.53</v>
      </c>
      <c r="BH6" s="34">
        <f t="shared" si="7"/>
        <v>636.36</v>
      </c>
      <c r="BI6" s="34">
        <f t="shared" si="7"/>
        <v>638.55999999999995</v>
      </c>
      <c r="BJ6" s="34">
        <f t="shared" si="7"/>
        <v>616.51</v>
      </c>
      <c r="BK6" s="34">
        <f t="shared" si="7"/>
        <v>446.63</v>
      </c>
      <c r="BL6" s="34">
        <f t="shared" si="7"/>
        <v>416.91</v>
      </c>
      <c r="BM6" s="34">
        <f t="shared" si="7"/>
        <v>392.19</v>
      </c>
      <c r="BN6" s="34">
        <f t="shared" si="7"/>
        <v>413.5</v>
      </c>
      <c r="BO6" s="34">
        <f t="shared" si="7"/>
        <v>244.85</v>
      </c>
      <c r="BP6" s="33" t="str">
        <f>IF(BP7="","",IF(BP7="-","【-】","【"&amp;SUBSTITUTE(TEXT(BP7,"#,##0.00"),"-","△")&amp;"】"))</f>
        <v>【329.28】</v>
      </c>
      <c r="BQ6" s="34">
        <f>IF(BQ7="",NA(),BQ7)</f>
        <v>39.270000000000003</v>
      </c>
      <c r="BR6" s="34">
        <f t="shared" ref="BR6:BZ6" si="8">IF(BR7="",NA(),BR7)</f>
        <v>40.43</v>
      </c>
      <c r="BS6" s="34">
        <f t="shared" si="8"/>
        <v>41.74</v>
      </c>
      <c r="BT6" s="34">
        <f t="shared" si="8"/>
        <v>40.08</v>
      </c>
      <c r="BU6" s="34">
        <f t="shared" si="8"/>
        <v>41.67</v>
      </c>
      <c r="BV6" s="34">
        <f t="shared" si="8"/>
        <v>58.53</v>
      </c>
      <c r="BW6" s="34">
        <f t="shared" si="8"/>
        <v>57.93</v>
      </c>
      <c r="BX6" s="34">
        <f t="shared" si="8"/>
        <v>57.03</v>
      </c>
      <c r="BY6" s="34">
        <f t="shared" si="8"/>
        <v>55.84</v>
      </c>
      <c r="BZ6" s="34">
        <f t="shared" si="8"/>
        <v>64.78</v>
      </c>
      <c r="CA6" s="33" t="str">
        <f>IF(CA7="","",IF(CA7="-","【-】","【"&amp;SUBSTITUTE(TEXT(CA7,"#,##0.00"),"-","△")&amp;"】"))</f>
        <v>【60.55】</v>
      </c>
      <c r="CB6" s="34">
        <f>IF(CB7="",NA(),CB7)</f>
        <v>470.22</v>
      </c>
      <c r="CC6" s="34">
        <f t="shared" ref="CC6:CK6" si="9">IF(CC7="",NA(),CC7)</f>
        <v>479.76</v>
      </c>
      <c r="CD6" s="34">
        <f t="shared" si="9"/>
        <v>510.92</v>
      </c>
      <c r="CE6" s="34">
        <f t="shared" si="9"/>
        <v>542.95000000000005</v>
      </c>
      <c r="CF6" s="34">
        <f t="shared" si="9"/>
        <v>406.49</v>
      </c>
      <c r="CG6" s="34">
        <f t="shared" si="9"/>
        <v>266.57</v>
      </c>
      <c r="CH6" s="34">
        <f t="shared" si="9"/>
        <v>276.93</v>
      </c>
      <c r="CI6" s="34">
        <f t="shared" si="9"/>
        <v>283.73</v>
      </c>
      <c r="CJ6" s="34">
        <f t="shared" si="9"/>
        <v>287.57</v>
      </c>
      <c r="CK6" s="34">
        <f t="shared" si="9"/>
        <v>250.21</v>
      </c>
      <c r="CL6" s="33" t="str">
        <f>IF(CL7="","",IF(CL7="-","【-】","【"&amp;SUBSTITUTE(TEXT(CL7,"#,##0.00"),"-","△")&amp;"】"))</f>
        <v>【269.12】</v>
      </c>
      <c r="CM6" s="34">
        <f>IF(CM7="",NA(),CM7)</f>
        <v>32.96</v>
      </c>
      <c r="CN6" s="34">
        <f t="shared" ref="CN6:CV6" si="10">IF(CN7="",NA(),CN7)</f>
        <v>33.619999999999997</v>
      </c>
      <c r="CO6" s="34">
        <f t="shared" si="10"/>
        <v>35.270000000000003</v>
      </c>
      <c r="CP6" s="34">
        <f t="shared" si="10"/>
        <v>33.479999999999997</v>
      </c>
      <c r="CQ6" s="34">
        <f t="shared" si="10"/>
        <v>43.51</v>
      </c>
      <c r="CR6" s="34">
        <f t="shared" si="10"/>
        <v>58.06</v>
      </c>
      <c r="CS6" s="34">
        <f t="shared" si="10"/>
        <v>59.08</v>
      </c>
      <c r="CT6" s="34">
        <f t="shared" si="10"/>
        <v>58.25</v>
      </c>
      <c r="CU6" s="34">
        <f t="shared" si="10"/>
        <v>61.55</v>
      </c>
      <c r="CV6" s="34">
        <f t="shared" si="10"/>
        <v>61.79</v>
      </c>
      <c r="CW6" s="33" t="str">
        <f>IF(CW7="","",IF(CW7="-","【-】","【"&amp;SUBSTITUTE(TEXT(CW7,"#,##0.00"),"-","△")&amp;"】"))</f>
        <v>【59.35】</v>
      </c>
      <c r="CX6" s="34">
        <f>IF(CX7="",NA(),CX7)</f>
        <v>100</v>
      </c>
      <c r="CY6" s="34">
        <f t="shared" ref="CY6:DG6" si="11">IF(CY7="",NA(),CY7)</f>
        <v>100</v>
      </c>
      <c r="CZ6" s="34">
        <f t="shared" si="11"/>
        <v>100</v>
      </c>
      <c r="DA6" s="34">
        <f t="shared" si="11"/>
        <v>100</v>
      </c>
      <c r="DB6" s="34">
        <f t="shared" si="11"/>
        <v>100</v>
      </c>
      <c r="DC6" s="34">
        <f t="shared" si="11"/>
        <v>75.790000000000006</v>
      </c>
      <c r="DD6" s="34">
        <f t="shared" si="11"/>
        <v>77.12</v>
      </c>
      <c r="DE6" s="34">
        <f t="shared" si="11"/>
        <v>68.150000000000006</v>
      </c>
      <c r="DF6" s="34">
        <f t="shared" si="11"/>
        <v>67.489999999999995</v>
      </c>
      <c r="DG6" s="34">
        <f t="shared" si="11"/>
        <v>92.44</v>
      </c>
      <c r="DH6" s="33" t="str">
        <f>IF(DH7="","",IF(DH7="-","【-】","【"&amp;SUBSTITUTE(TEXT(DH7,"#,##0.00"),"-","△")&amp;"】"))</f>
        <v>【76.98】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4" t="str">
        <f>IF(EE7="",NA(),EE7)</f>
        <v>-</v>
      </c>
      <c r="EF6" s="34" t="str">
        <f t="shared" ref="EF6:EN6" si="14">IF(EF7="",NA(),EF7)</f>
        <v>-</v>
      </c>
      <c r="EG6" s="34" t="str">
        <f t="shared" si="14"/>
        <v>-</v>
      </c>
      <c r="EH6" s="34" t="str">
        <f t="shared" si="14"/>
        <v>-</v>
      </c>
      <c r="EI6" s="34" t="str">
        <f t="shared" si="14"/>
        <v>-</v>
      </c>
      <c r="EJ6" s="34" t="str">
        <f t="shared" si="14"/>
        <v>-</v>
      </c>
      <c r="EK6" s="34" t="str">
        <f t="shared" si="14"/>
        <v>-</v>
      </c>
      <c r="EL6" s="34" t="str">
        <f t="shared" si="14"/>
        <v>-</v>
      </c>
      <c r="EM6" s="34" t="str">
        <f t="shared" si="14"/>
        <v>-</v>
      </c>
      <c r="EN6" s="34" t="str">
        <f t="shared" si="14"/>
        <v>-</v>
      </c>
      <c r="EO6" s="33" t="str">
        <f>IF(EO7="","",IF(EO7="-","【-】","【"&amp;SUBSTITUTE(TEXT(EO7,"#,##0.00"),"-","△")&amp;"】"))</f>
        <v>【-】</v>
      </c>
    </row>
    <row r="7" spans="1:145" s="35" customFormat="1" x14ac:dyDescent="0.2">
      <c r="A7" s="27"/>
      <c r="B7" s="36">
        <v>2017</v>
      </c>
      <c r="C7" s="36">
        <v>324485</v>
      </c>
      <c r="D7" s="36">
        <v>47</v>
      </c>
      <c r="E7" s="36">
        <v>18</v>
      </c>
      <c r="F7" s="36">
        <v>0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20.420000000000002</v>
      </c>
      <c r="Q7" s="37">
        <v>100</v>
      </c>
      <c r="R7" s="37">
        <v>3010</v>
      </c>
      <c r="S7" s="37">
        <v>4801</v>
      </c>
      <c r="T7" s="37">
        <v>282.92</v>
      </c>
      <c r="U7" s="37">
        <v>16.97</v>
      </c>
      <c r="V7" s="37">
        <v>972</v>
      </c>
      <c r="W7" s="37">
        <v>0.05</v>
      </c>
      <c r="X7" s="37">
        <v>19440</v>
      </c>
      <c r="Y7" s="37">
        <v>91.23</v>
      </c>
      <c r="Z7" s="37">
        <v>88.41</v>
      </c>
      <c r="AA7" s="37">
        <v>89.65</v>
      </c>
      <c r="AB7" s="37">
        <v>88.35</v>
      </c>
      <c r="AC7" s="37">
        <v>92.34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725.88</v>
      </c>
      <c r="BG7" s="37">
        <v>691.53</v>
      </c>
      <c r="BH7" s="37">
        <v>636.36</v>
      </c>
      <c r="BI7" s="37">
        <v>638.55999999999995</v>
      </c>
      <c r="BJ7" s="37">
        <v>616.51</v>
      </c>
      <c r="BK7" s="37">
        <v>446.63</v>
      </c>
      <c r="BL7" s="37">
        <v>416.91</v>
      </c>
      <c r="BM7" s="37">
        <v>392.19</v>
      </c>
      <c r="BN7" s="37">
        <v>413.5</v>
      </c>
      <c r="BO7" s="37">
        <v>244.85</v>
      </c>
      <c r="BP7" s="37">
        <v>329.28</v>
      </c>
      <c r="BQ7" s="37">
        <v>39.270000000000003</v>
      </c>
      <c r="BR7" s="37">
        <v>40.43</v>
      </c>
      <c r="BS7" s="37">
        <v>41.74</v>
      </c>
      <c r="BT7" s="37">
        <v>40.08</v>
      </c>
      <c r="BU7" s="37">
        <v>41.67</v>
      </c>
      <c r="BV7" s="37">
        <v>58.53</v>
      </c>
      <c r="BW7" s="37">
        <v>57.93</v>
      </c>
      <c r="BX7" s="37">
        <v>57.03</v>
      </c>
      <c r="BY7" s="37">
        <v>55.84</v>
      </c>
      <c r="BZ7" s="37">
        <v>64.78</v>
      </c>
      <c r="CA7" s="37">
        <v>60.55</v>
      </c>
      <c r="CB7" s="37">
        <v>470.22</v>
      </c>
      <c r="CC7" s="37">
        <v>479.76</v>
      </c>
      <c r="CD7" s="37">
        <v>510.92</v>
      </c>
      <c r="CE7" s="37">
        <v>542.95000000000005</v>
      </c>
      <c r="CF7" s="37">
        <v>406.49</v>
      </c>
      <c r="CG7" s="37">
        <v>266.57</v>
      </c>
      <c r="CH7" s="37">
        <v>276.93</v>
      </c>
      <c r="CI7" s="37">
        <v>283.73</v>
      </c>
      <c r="CJ7" s="37">
        <v>287.57</v>
      </c>
      <c r="CK7" s="37">
        <v>250.21</v>
      </c>
      <c r="CL7" s="37">
        <v>269.12</v>
      </c>
      <c r="CM7" s="37">
        <v>32.96</v>
      </c>
      <c r="CN7" s="37">
        <v>33.619999999999997</v>
      </c>
      <c r="CO7" s="37">
        <v>35.270000000000003</v>
      </c>
      <c r="CP7" s="37">
        <v>33.479999999999997</v>
      </c>
      <c r="CQ7" s="37">
        <v>43.51</v>
      </c>
      <c r="CR7" s="37">
        <v>58.06</v>
      </c>
      <c r="CS7" s="37">
        <v>59.08</v>
      </c>
      <c r="CT7" s="37">
        <v>58.25</v>
      </c>
      <c r="CU7" s="37">
        <v>61.55</v>
      </c>
      <c r="CV7" s="37">
        <v>61.79</v>
      </c>
      <c r="CW7" s="37">
        <v>59.35</v>
      </c>
      <c r="CX7" s="37">
        <v>100</v>
      </c>
      <c r="CY7" s="37">
        <v>100</v>
      </c>
      <c r="CZ7" s="37">
        <v>100</v>
      </c>
      <c r="DA7" s="37">
        <v>100</v>
      </c>
      <c r="DB7" s="37">
        <v>100</v>
      </c>
      <c r="DC7" s="37">
        <v>75.790000000000006</v>
      </c>
      <c r="DD7" s="37">
        <v>77.12</v>
      </c>
      <c r="DE7" s="37">
        <v>68.150000000000006</v>
      </c>
      <c r="DF7" s="37">
        <v>67.489999999999995</v>
      </c>
      <c r="DG7" s="37">
        <v>92.44</v>
      </c>
      <c r="DH7" s="37">
        <v>76.98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 t="s">
        <v>116</v>
      </c>
      <c r="EF7" s="37" t="s">
        <v>116</v>
      </c>
      <c r="EG7" s="37" t="s">
        <v>116</v>
      </c>
      <c r="EH7" s="37" t="s">
        <v>116</v>
      </c>
      <c r="EI7" s="37" t="s">
        <v>116</v>
      </c>
      <c r="EJ7" s="37" t="s">
        <v>116</v>
      </c>
      <c r="EK7" s="37" t="s">
        <v>116</v>
      </c>
      <c r="EL7" s="37" t="s">
        <v>116</v>
      </c>
      <c r="EM7" s="37" t="s">
        <v>116</v>
      </c>
      <c r="EN7" s="37" t="s">
        <v>116</v>
      </c>
      <c r="EO7" s="37" t="s">
        <v>116</v>
      </c>
    </row>
    <row r="8" spans="1:145" x14ac:dyDescent="0.2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2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2">
      <c r="A10" s="39" t="s">
        <v>61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2018-12-03T09:40:42Z</dcterms:created>
  <dcterms:modified xsi:type="dcterms:W3CDTF">2019-02-07T06:32:01Z</dcterms:modified>
  <cp:category/>
</cp:coreProperties>
</file>