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rxsSueYUdBULyFCBaNcNE7J+o3+/PgBbk9MMEzkVaLFGhgB41D0aB4ffimF+dUIGMo+0BhDeUhda041FQoLD0w==" workbookSaltValue="0ol88+jd7flM2LzhGKTuB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MC10" i="5"/>
  <c r="LS10" i="5"/>
  <c r="LI10" i="5"/>
  <c r="JT10" i="5"/>
  <c r="IE10" i="5"/>
  <c r="GP10" i="5"/>
  <c r="FB10" i="5"/>
  <c r="DM10" i="5"/>
  <c r="BW10" i="5"/>
  <c r="KY10" i="5"/>
  <c r="JJ10" i="5"/>
  <c r="HU10" i="5"/>
  <c r="GF10" i="5"/>
  <c r="EQ10" i="5"/>
  <c r="DC10" i="5"/>
  <c r="BL10" i="5"/>
  <c r="KN10" i="5"/>
  <c r="IZ10" i="5"/>
  <c r="HK10" i="5"/>
  <c r="FV10" i="5"/>
  <c r="EG10" i="5"/>
  <c r="CR10" i="5"/>
  <c r="BA10" i="5"/>
  <c r="J11" i="4"/>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F11" i="4"/>
  <c r="KL10" i="5"/>
  <c r="IX10" i="5"/>
  <c r="HI10" i="5"/>
  <c r="FT10" i="5"/>
  <c r="EE10" i="5"/>
  <c r="CP10" i="5"/>
  <c r="AY10" i="5"/>
  <c r="KB10" i="5"/>
  <c r="IM10" i="5"/>
  <c r="GY10" i="5"/>
  <c r="FJ10" i="5"/>
  <c r="DU10" i="5"/>
  <c r="CF10" i="5"/>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L11" i="4"/>
  <c r="MN10" i="5"/>
  <c r="KZ10" i="5"/>
  <c r="JK10" i="5"/>
  <c r="HV10" i="5"/>
  <c r="GG10" i="5"/>
  <c r="ER10" i="5"/>
  <c r="DD10" i="5"/>
  <c r="BM10" i="5"/>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H11" i="4"/>
  <c r="KC10" i="5"/>
  <c r="IN10" i="5"/>
  <c r="GZ10" i="5"/>
  <c r="FK10" i="5"/>
  <c r="DV10" i="5"/>
  <c r="CG10" i="5"/>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N11" i="4"/>
  <c r="KP10" i="5"/>
  <c r="JB10" i="5"/>
  <c r="HM10" i="5"/>
  <c r="FX10" i="5"/>
  <c r="EI10" i="5"/>
  <c r="CT10" i="5"/>
  <c r="BC10" i="5"/>
  <c r="KF10" i="5"/>
  <c r="IQ10" i="5"/>
  <c r="HC10" i="5"/>
  <c r="FN10" i="5"/>
  <c r="DY10" i="5"/>
  <c r="CJ10" i="5"/>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<sst xmlns="http://schemas.openxmlformats.org/spreadsheetml/2006/main" count="1027" uniqueCount="268">
  <si>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</si>
  <si>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</si>
  <si>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</si>
  <si>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</si>
  <si>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</si>
  <si>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</si>
  <si>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</si>
  <si>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</si>
  <si>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電気事業により生じた利益は、電気事業の円滑な運営を図るための電気事業基金に積み立てることを基本としており、将来の施設更新や維持修繕等に備えている。
【内訳】
・基金への積立　13,800千円　　名称：電気事業基金　　目的：電気事業の円滑な運営を図るため
・実質収支黒字額（2,236千円）は次年度への繰越金</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</si>
  <si>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</si>
  <si>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</si>
  <si>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</si>
  <si>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</si>
  <si>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</si>
  <si>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</si>
  <si>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</si>
  <si>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</si>
  <si>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</si>
  <si>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</si>
  <si>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</si>
  <si>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</si>
  <si>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</si>
  <si>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</si>
  <si>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</si>
  <si>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</si>
  <si>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</si>
  <si>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</si>
  <si>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</si>
  <si>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</si>
  <si>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</si>
  <si>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</si>
  <si>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</si>
  <si>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</si>
  <si>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</si>
  <si>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</si>
  <si>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</si>
  <si>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</si>
  <si>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</si>
  <si>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</si>
  <si>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</si>
  <si>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</si>
  <si>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</si>
  <si>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</si>
  <si>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</si>
  <si>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</si>
  <si>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</si>
  <si>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</si>
  <si>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</si>
  <si>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</si>
  <si>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</si>
  <si>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</si>
  <si>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</si>
  <si>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</si>
  <si>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</si>
  <si>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</si>
  <si>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</si>
  <si>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</si>
  <si>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</si>
  <si>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</si>
  <si>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</si>
  <si>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</si>
  <si>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</si>
  <si>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</si>
  <si>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</si>
  <si>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</si>
  <si>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</si>
  <si>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</si>
  <si>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</si>
  <si>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</si>
  <si>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</si>
  <si>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</si>
  <si>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</si>
  <si>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</si>
  <si>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</si>
  <si>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</si>
  <si>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</si>
  <si>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</si>
  <si>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</si>
  <si>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</si>
  <si>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</si>
  <si>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</si>
  <si>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</si>
  <si>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</si>
  <si>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</si>
  <si>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</si>
  <si>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</si>
  <si>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</si>
  <si>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</si>
  <si>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</si>
  <si>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</si>
  <si>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</si>
  <si>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</si>
  <si>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</si>
  <si>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</si>
  <si>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</si>
  <si>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</si>
  <si>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</si>
  <si>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</si>
  <si>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</si>
  <si>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</si>
  <si>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</si>
  <si>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</si>
  <si>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</si>
  <si>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</si>
  <si>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</si>
  <si>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</si>
  <si>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</si>
  <si>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</si>
  <si>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</si>
  <si>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</si>
  <si>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</si>
  <si>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</si>
  <si>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</si>
  <si>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</si>
  <si>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</si>
  <si>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</si>
  <si>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</si>
  <si>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322067</t>
  </si>
  <si>
    <t>47</t>
  </si>
  <si>
    <t>04</t>
  </si>
  <si>
    <t>0</t>
  </si>
  <si>
    <t>000</t>
  </si>
  <si>
    <t>島根県　安来市</t>
  </si>
  <si>
    <t>法非適用</t>
  </si>
  <si>
    <t>電気事業</t>
  </si>
  <si>
    <t>非設置</t>
  </si>
  <si>
    <t>該当数値なし</t>
  </si>
  <si>
    <t>-</t>
  </si>
  <si>
    <t>平成31年9月30日　布部発電所</t>
  </si>
  <si>
    <t>平成48年3月検針日の前日　伯太発電所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</si>
  <si>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</si>
  <si>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</si>
  <si>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</si>
  <si>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</si>
  <si>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</si>
  <si>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</si>
  <si>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</si>
  <si>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</si>
  <si>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</si>
  <si>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</si>
  <si>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</si>
  <si>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</si>
  <si>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</si>
  <si>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</si>
  <si>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</si>
  <si>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</si>
  <si>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</si>
  <si>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</si>
  <si>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</si>
  <si>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</si>
  <si>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</si>
  <si>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</si>
  <si>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</si>
  <si>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</si>
  <si>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</si>
  <si>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</si>
  <si>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</si>
  <si>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</si>
  <si>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</si>
  <si>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</si>
  <si>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</si>
  <si>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</si>
  <si>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</si>
  <si>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</si>
  <si>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</si>
  <si>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</si>
  <si>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</si>
  <si>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</si>
  <si>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</si>
  <si>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</si>
  <si>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</si>
  <si>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</si>
  <si>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</si>
  <si>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</si>
  <si>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</si>
  <si>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</si>
  <si>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</si>
  <si>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</si>
  <si>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</si>
  <si>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</si>
  <si>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</si>
  <si>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</si>
  <si>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</si>
  <si>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</si>
  <si>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</si>
  <si>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</si>
  <si>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</si>
  <si>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</si>
  <si>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</si>
  <si>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</si>
  <si>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</si>
  <si>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</si>
  <si>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</si>
  <si>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</si>
  <si>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</si>
  <si>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</si>
  <si>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</si>
  <si>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</si>
  <si>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</si>
  <si>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</si>
  <si>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</si>
  <si>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</si>
  <si>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</si>
  <si>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</si>
  <si>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</si>
  <si>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</si>
  <si>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</si>
  <si>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</si>
  <si>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</si>
  <si>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</si>
  <si>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</si>
  <si>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</si>
  <si>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</si>
  <si>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</si>
  <si>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</si>
  <si>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</si>
  <si>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</si>
  <si>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</si>
  <si>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</si>
  <si>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</si>
  <si>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</si>
  <si>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</si>
  <si>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</si>
  <si>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</si>
  <si>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</si>
  <si>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</si>
  <si>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</si>
  <si>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</si>
  <si>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</si>
  <si>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</si>
  <si>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</si>
  <si>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</si>
  <si>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</si>
  <si>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</si>
  <si>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</si>
  <si>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</si>
  <si>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</si>
  <si>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</si>
  <si>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</si>
  <si>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</si>
  <si>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</si>
  <si>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</si>
  <si>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</si>
  <si>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</si>
  <si>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</si>
  <si>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</si>
  <si>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</si>
  <si>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</si>
  <si>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</si>
  <si>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</si>
  <si>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</si>
  <si>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</si>
  <si>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</si>
  <si>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</si>
  <si>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</si>
  <si>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</si>
  <si>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</si>
  <si>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</si>
  <si>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</si>
  <si>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</si>
  <si>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</si>
  <si>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</si>
  <si>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</si>
  <si>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</si>
  <si>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</si>
  <si>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設備利用率について、平成29年度は80.5％であった。伯太発電所の改修事業が終了し平成28年3月から発電を再開したことにより設備利用率が増加したものである。
　修繕費比率は平成29年度で3.4％と、前年度と横ばいである。
　企業債残高対料金収入比率について、平成27年度は伯太発電所改修事業による企業債残高の増額と、改修事業中により料金収入が少なかったことで1,694.1％と非常に高い状況であったが、平成28年度からは安定的な料金収入が見込まれるようになり、平成29年度は803.5％であった。
　また、伯太発電所のFITによる売電を開始したことにより、FIT収入割合が65.1％となった。</t>
    <rPh sb="104" eb="105">
      <t>ヨコ</t>
    </rPh>
    <rPh sb="189" eb="191">
      <t>ヒジョウ</t>
    </rPh>
    <rPh sb="192" eb="193">
      <t>タカ</t>
    </rPh>
    <rPh sb="194" eb="196">
      <t>ジョウキョウ</t>
    </rPh>
    <phoneticPr fontId="5"/>
  </si>
  <si>
    <t>　昭和29年及び34年から稼動してきた2つの小水力発電所のみの事業である。
　伯太発電所は平成28年3月からFITによる発電を開始し、安定的に運営を行っている。布部発電所についても、現在、発電施設機器製作据付工事に着手しており、平成33年度からFITによる売電を開始する予定である。
　今後、老朽化している施設を改修し、全ての発電所をFIT適用することにより安定的な経営を行うことを目指すと共に、平成32年度までには経営戦略を策定し、FIT適用終了後の運営についても検討を進めていく。</t>
    <rPh sb="94" eb="96">
      <t>ハツデン</t>
    </rPh>
    <rPh sb="96" eb="98">
      <t>シセツ</t>
    </rPh>
    <rPh sb="98" eb="100">
      <t>キキ</t>
    </rPh>
    <rPh sb="100" eb="102">
      <t>セイサク</t>
    </rPh>
    <rPh sb="102" eb="104">
      <t>スエツケ</t>
    </rPh>
    <rPh sb="104" eb="106">
      <t>コウジ</t>
    </rPh>
    <rPh sb="107" eb="109">
      <t>チャクシュ</t>
    </rPh>
    <phoneticPr fontId="5"/>
  </si>
  <si>
    <t>　本市の電気事業としては、小水力発電である布部発電所（225kw）と伯太発電所（95kw）の2施設を運営しており、平成26年度から公営企業会計（法非適用）による会計処理を行っている。
　それぞれ昭和29年、昭和34年から発電を行っており、施設修繕を行いながら運営を行っている。
　伯太発電所については、固定価格買取制度（FIT)による運営を行うために改修工事を行い、平成28年3月からFITによる運営を開始したところである。
　経営状況の指標である収益的収支比率について、平成29年度は154.4％であり、目標値の100％、平均値の121.3％よりも収益の割合が良い状況である。前年度に比べると数値が下がっているが、これは、伯太発電所改修事業による地方債償還金が増加したことによるものである。平成30年度以降は、伯太発電所災害復旧工事及び布部発電所改修事業による地方債償還金が増加するため、収支バランスに注視する必要がある。
　また、営業収支比率も平成29年度が529.2％であり目標値の100％、平均値の247.9％よりも良好な状況にある。
　供給原価について、伯太発電所改修事業による地方債償還金が増加したことにより11,649.8円と前年に比べ高くなったが、平均値の19,210.5円よりも低い状況である。
　EBITDAについては、伯太発電所のFITによる売電を開始したことにより、平成28年度は平均を大きく上回る48,997千円であったが、平成29年度は平均と同程度の32,377千円に留まった。
　伯太発電所のFITによる売電の開始により経営状況は概ね良好であるが、引き続き費用削減に心がけ健全経営を続けていく必要がある。</t>
    <rPh sb="13" eb="14">
      <t>ショウ</t>
    </rPh>
    <rPh sb="290" eb="293">
      <t>ゼンネンド</t>
    </rPh>
    <rPh sb="294" eb="295">
      <t>クラ</t>
    </rPh>
    <rPh sb="298" eb="300">
      <t>スウチ</t>
    </rPh>
    <rPh sb="301" eb="302">
      <t>サ</t>
    </rPh>
    <rPh sb="357" eb="359">
      <t>ハクタ</t>
    </rPh>
    <rPh sb="359" eb="361">
      <t>ハツデン</t>
    </rPh>
    <rPh sb="361" eb="362">
      <t>ショ</t>
    </rPh>
    <rPh sb="362" eb="364">
      <t>サイガイ</t>
    </rPh>
    <rPh sb="364" eb="366">
      <t>フッキュウ</t>
    </rPh>
    <rPh sb="366" eb="368">
      <t>コウジ</t>
    </rPh>
    <rPh sb="368" eb="369">
      <t>オヨ</t>
    </rPh>
    <rPh sb="370" eb="372">
      <t>フベ</t>
    </rPh>
    <rPh sb="372" eb="374">
      <t>ハツデン</t>
    </rPh>
    <rPh sb="374" eb="375">
      <t>ショ</t>
    </rPh>
    <rPh sb="375" eb="377">
      <t>カイシュウ</t>
    </rPh>
    <rPh sb="377" eb="379">
      <t>ジギョウ</t>
    </rPh>
    <rPh sb="382" eb="385">
      <t>チホウサイ</t>
    </rPh>
    <rPh sb="385" eb="388">
      <t>ショウカンキン</t>
    </rPh>
    <rPh sb="389" eb="391">
      <t>ゾウカ</t>
    </rPh>
    <rPh sb="500" eb="501">
      <t>キン</t>
    </rPh>
    <rPh sb="502" eb="504">
      <t>ゾウカ</t>
    </rPh>
    <rPh sb="521" eb="523">
      <t>ゼンネン</t>
    </rPh>
    <rPh sb="524" eb="525">
      <t>クラ</t>
    </rPh>
    <rPh sb="526" eb="527">
      <t>タカ</t>
    </rPh>
    <rPh sb="596" eb="598">
      <t>ヘイセイ</t>
    </rPh>
    <rPh sb="600" eb="602">
      <t>ネンド</t>
    </rPh>
    <rPh sb="603" eb="605">
      <t>ヘイキン</t>
    </rPh>
    <rPh sb="606" eb="607">
      <t>オオ</t>
    </rPh>
    <rPh sb="609" eb="611">
      <t>ウワマワ</t>
    </rPh>
    <rPh sb="626" eb="628">
      <t>ヘイセイ</t>
    </rPh>
    <rPh sb="630" eb="632">
      <t>ネンド</t>
    </rPh>
    <rPh sb="636" eb="639">
      <t>ドウテイド</t>
    </rPh>
    <rPh sb="646" eb="647">
      <t>セン</t>
    </rPh>
    <rPh sb="647" eb="648">
      <t>エン</t>
    </rPh>
    <rPh sb="649" eb="650">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</si>
</sst>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288.39999999999998</c:v>
                </c:pt>
                <c:pt idx="2">
                  <c:v>258.3</c:v>
                </c:pt>
                <c:pt idx="3">
                  <c:v>238.7</c:v>
                </c:pt>
                <c:pt idx="4">
                  <c:v>154.4</c:v>
                </c:pt>
              </c:numCache>
            </c:numRef>
          </c:val>
          <c:extLst xmlns:c16r2="http://schemas.microsoft.com/office/drawing/2015/06/chart">
            <c:ext xmlns:c16="http://schemas.microsoft.com/office/drawing/2014/chart" uri="{C3380CC4-5D6E-409C-BE32-E72D297353CC}">
              <c16:uniqueId val="{00000000-108F-4722-B78B-7AC2B7105174}"/>
            </c:ext>
          </c:extLst>
        </c:ser>
        <c:dLbls>
          <c:showLegendKey val="0"/>
          <c:showVal val="0"/>
          <c:showCatName val="0"/>
          <c:showSerName val="0"/>
          <c:showPercent val="0"/>
          <c:showBubbleSize val="0"/>
        </c:dLbls>
        <c:gapWidth val="180"/>
        <c:overlap val="-90"/>
        <c:axId val="211018880"/>
        <c:axId val="21104497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108F-4722-B78B-7AC2B710517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08F-4722-B78B-7AC2B7105174}"/>
            </c:ext>
          </c:extLst>
        </c:ser>
        <c:dLbls>
          <c:showLegendKey val="0"/>
          <c:showVal val="0"/>
          <c:showCatName val="0"/>
          <c:showSerName val="0"/>
          <c:showPercent val="0"/>
          <c:showBubbleSize val="0"/>
        </c:dLbls>
        <c:marker val="1"/>
        <c:smooth val="0"/>
        <c:axId val="211018880"/>
        <c:axId val="211044976"/>
      </c:lineChart>
      <c:catAx>
        <c:axId val="211018880"/>
        <c:scaling>
          <c:orientation val="minMax"/>
        </c:scaling>
        <c:delete val="0"/>
        <c:axPos val="b"/>
        <c:numFmt formatCode="ge" sourceLinked="1"/>
        <c:majorTickMark val="none"/>
        <c:minorTickMark val="none"/>
        <c:tickLblPos val="none"/>
        <c:crossAx val="211044976"/>
        <c:crosses val="autoZero"/>
        <c:auto val="0"/>
        <c:lblAlgn val="ctr"/>
        <c:lblOffset val="100"/>
        <c:noMultiLvlLbl val="1"/>
      </c:catAx>
      <c:valAx>
        <c:axId val="211044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018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0</c:v>
                </c:pt>
                <c:pt idx="2">
                  <c:v>12.7</c:v>
                </c:pt>
                <c:pt idx="3">
                  <c:v>67.099999999999994</c:v>
                </c:pt>
                <c:pt idx="4">
                  <c:v>65.099999999999994</c:v>
                </c:pt>
              </c:numCache>
            </c:numRef>
          </c:val>
          <c:extLst xmlns:c16r2="http://schemas.microsoft.com/office/drawing/2015/06/chart">
            <c:ext xmlns:c16="http://schemas.microsoft.com/office/drawing/2014/chart" uri="{C3380CC4-5D6E-409C-BE32-E72D297353CC}">
              <c16:uniqueId val="{00000000-510B-4093-B91B-F3B339CE89B2}"/>
            </c:ext>
          </c:extLst>
        </c:ser>
        <c:dLbls>
          <c:showLegendKey val="0"/>
          <c:showVal val="0"/>
          <c:showCatName val="0"/>
          <c:showSerName val="0"/>
          <c:showPercent val="0"/>
          <c:showBubbleSize val="0"/>
        </c:dLbls>
        <c:gapWidth val="180"/>
        <c:overlap val="-90"/>
        <c:axId val="212215976"/>
        <c:axId val="2122163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510B-4093-B91B-F3B339CE89B2}"/>
            </c:ext>
          </c:extLst>
        </c:ser>
        <c:dLbls>
          <c:showLegendKey val="0"/>
          <c:showVal val="0"/>
          <c:showCatName val="0"/>
          <c:showSerName val="0"/>
          <c:showPercent val="0"/>
          <c:showBubbleSize val="0"/>
        </c:dLbls>
        <c:marker val="1"/>
        <c:smooth val="0"/>
        <c:axId val="212215976"/>
        <c:axId val="212216368"/>
      </c:lineChart>
      <c:catAx>
        <c:axId val="212215976"/>
        <c:scaling>
          <c:orientation val="minMax"/>
        </c:scaling>
        <c:delete val="0"/>
        <c:axPos val="b"/>
        <c:numFmt formatCode="ge" sourceLinked="1"/>
        <c:majorTickMark val="none"/>
        <c:minorTickMark val="none"/>
        <c:tickLblPos val="none"/>
        <c:crossAx val="212216368"/>
        <c:crosses val="autoZero"/>
        <c:auto val="0"/>
        <c:lblAlgn val="ctr"/>
        <c:lblOffset val="100"/>
        <c:noMultiLvlLbl val="1"/>
      </c:catAx>
      <c:valAx>
        <c:axId val="212216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15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65.2</c:v>
                </c:pt>
                <c:pt idx="2">
                  <c:v>66.2</c:v>
                </c:pt>
                <c:pt idx="3">
                  <c:v>77.3</c:v>
                </c:pt>
                <c:pt idx="4">
                  <c:v>80.5</c:v>
                </c:pt>
              </c:numCache>
            </c:numRef>
          </c:val>
          <c:extLst xmlns:c16r2="http://schemas.microsoft.com/office/drawing/2015/06/chart">
            <c:ext xmlns:c16="http://schemas.microsoft.com/office/drawing/2014/chart" uri="{C3380CC4-5D6E-409C-BE32-E72D297353CC}">
              <c16:uniqueId val="{00000000-C5E7-4C67-842C-D3341720A2D1}"/>
            </c:ext>
          </c:extLst>
        </c:ser>
        <c:dLbls>
          <c:showLegendKey val="0"/>
          <c:showVal val="0"/>
          <c:showCatName val="0"/>
          <c:showSerName val="0"/>
          <c:showPercent val="0"/>
          <c:showBubbleSize val="0"/>
        </c:dLbls>
        <c:gapWidth val="180"/>
        <c:overlap val="-90"/>
        <c:axId val="212217152"/>
        <c:axId val="2122175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56.1</c:v>
                </c:pt>
                <c:pt idx="2">
                  <c:v>61.8</c:v>
                </c:pt>
                <c:pt idx="3">
                  <c:v>61.6</c:v>
                </c:pt>
                <c:pt idx="4">
                  <c:v>57.3</c:v>
                </c:pt>
              </c:numCache>
            </c:numRef>
          </c:val>
          <c:smooth val="0"/>
          <c:extLst xmlns:c16r2="http://schemas.microsoft.com/office/drawing/2015/06/chart">
            <c:ext xmlns:c16="http://schemas.microsoft.com/office/drawing/2014/chart" uri="{C3380CC4-5D6E-409C-BE32-E72D297353CC}">
              <c16:uniqueId val="{00000001-C5E7-4C67-842C-D3341720A2D1}"/>
            </c:ext>
          </c:extLst>
        </c:ser>
        <c:dLbls>
          <c:showLegendKey val="0"/>
          <c:showVal val="0"/>
          <c:showCatName val="0"/>
          <c:showSerName val="0"/>
          <c:showPercent val="0"/>
          <c:showBubbleSize val="0"/>
        </c:dLbls>
        <c:marker val="1"/>
        <c:smooth val="0"/>
        <c:axId val="212217152"/>
        <c:axId val="212217544"/>
      </c:lineChart>
      <c:catAx>
        <c:axId val="212217152"/>
        <c:scaling>
          <c:orientation val="minMax"/>
        </c:scaling>
        <c:delete val="0"/>
        <c:axPos val="b"/>
        <c:numFmt formatCode="ge" sourceLinked="1"/>
        <c:majorTickMark val="none"/>
        <c:minorTickMark val="none"/>
        <c:tickLblPos val="none"/>
        <c:crossAx val="212217544"/>
        <c:crosses val="autoZero"/>
        <c:auto val="0"/>
        <c:lblAlgn val="ctr"/>
        <c:lblOffset val="100"/>
        <c:noMultiLvlLbl val="1"/>
      </c:catAx>
      <c:valAx>
        <c:axId val="21221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1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2.8</c:v>
                </c:pt>
                <c:pt idx="2">
                  <c:v>16</c:v>
                </c:pt>
                <c:pt idx="3">
                  <c:v>3.6</c:v>
                </c:pt>
                <c:pt idx="4">
                  <c:v>3.4</c:v>
                </c:pt>
              </c:numCache>
            </c:numRef>
          </c:val>
          <c:extLst xmlns:c16r2="http://schemas.microsoft.com/office/drawing/2015/06/chart">
            <c:ext xmlns:c16="http://schemas.microsoft.com/office/drawing/2014/chart" uri="{C3380CC4-5D6E-409C-BE32-E72D297353CC}">
              <c16:uniqueId val="{00000000-8248-4285-AE5F-7291F6A0CE5F}"/>
            </c:ext>
          </c:extLst>
        </c:ser>
        <c:dLbls>
          <c:showLegendKey val="0"/>
          <c:showVal val="0"/>
          <c:showCatName val="0"/>
          <c:showSerName val="0"/>
          <c:showPercent val="0"/>
          <c:showBubbleSize val="0"/>
        </c:dLbls>
        <c:gapWidth val="180"/>
        <c:overlap val="-90"/>
        <c:axId val="212218328"/>
        <c:axId val="21298649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16.7</c:v>
                </c:pt>
                <c:pt idx="2">
                  <c:v>8.6999999999999993</c:v>
                </c:pt>
                <c:pt idx="3">
                  <c:v>5.7</c:v>
                </c:pt>
                <c:pt idx="4">
                  <c:v>4.2</c:v>
                </c:pt>
              </c:numCache>
            </c:numRef>
          </c:val>
          <c:smooth val="0"/>
          <c:extLst xmlns:c16r2="http://schemas.microsoft.com/office/drawing/2015/06/chart">
            <c:ext xmlns:c16="http://schemas.microsoft.com/office/drawing/2014/chart" uri="{C3380CC4-5D6E-409C-BE32-E72D297353CC}">
              <c16:uniqueId val="{00000001-8248-4285-AE5F-7291F6A0CE5F}"/>
            </c:ext>
          </c:extLst>
        </c:ser>
        <c:dLbls>
          <c:showLegendKey val="0"/>
          <c:showVal val="0"/>
          <c:showCatName val="0"/>
          <c:showSerName val="0"/>
          <c:showPercent val="0"/>
          <c:showBubbleSize val="0"/>
        </c:dLbls>
        <c:marker val="1"/>
        <c:smooth val="0"/>
        <c:axId val="212218328"/>
        <c:axId val="212986496"/>
      </c:lineChart>
      <c:catAx>
        <c:axId val="212218328"/>
        <c:scaling>
          <c:orientation val="minMax"/>
        </c:scaling>
        <c:delete val="0"/>
        <c:axPos val="b"/>
        <c:numFmt formatCode="ge" sourceLinked="1"/>
        <c:majorTickMark val="none"/>
        <c:minorTickMark val="none"/>
        <c:tickLblPos val="none"/>
        <c:crossAx val="212986496"/>
        <c:crosses val="autoZero"/>
        <c:auto val="0"/>
        <c:lblAlgn val="ctr"/>
        <c:lblOffset val="100"/>
        <c:noMultiLvlLbl val="1"/>
      </c:catAx>
      <c:valAx>
        <c:axId val="212986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1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420.7</c:v>
                </c:pt>
                <c:pt idx="2">
                  <c:v>1694.1</c:v>
                </c:pt>
                <c:pt idx="3">
                  <c:v>855.3</c:v>
                </c:pt>
                <c:pt idx="4">
                  <c:v>803.5</c:v>
                </c:pt>
              </c:numCache>
            </c:numRef>
          </c:val>
          <c:extLst xmlns:c16r2="http://schemas.microsoft.com/office/drawing/2015/06/chart">
            <c:ext xmlns:c16="http://schemas.microsoft.com/office/drawing/2014/chart" uri="{C3380CC4-5D6E-409C-BE32-E72D297353CC}">
              <c16:uniqueId val="{00000000-DC7E-4D63-89BA-70BEEBC30A5C}"/>
            </c:ext>
          </c:extLst>
        </c:ser>
        <c:dLbls>
          <c:showLegendKey val="0"/>
          <c:showVal val="0"/>
          <c:showCatName val="0"/>
          <c:showSerName val="0"/>
          <c:showPercent val="0"/>
          <c:showBubbleSize val="0"/>
        </c:dLbls>
        <c:gapWidth val="180"/>
        <c:overlap val="-90"/>
        <c:axId val="212987280"/>
        <c:axId val="212987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333.7</c:v>
                </c:pt>
                <c:pt idx="2">
                  <c:v>351.4</c:v>
                </c:pt>
                <c:pt idx="3">
                  <c:v>390.3</c:v>
                </c:pt>
                <c:pt idx="4">
                  <c:v>394.9</c:v>
                </c:pt>
              </c:numCache>
            </c:numRef>
          </c:val>
          <c:smooth val="0"/>
          <c:extLst xmlns:c16r2="http://schemas.microsoft.com/office/drawing/2015/06/chart">
            <c:ext xmlns:c16="http://schemas.microsoft.com/office/drawing/2014/chart" uri="{C3380CC4-5D6E-409C-BE32-E72D297353CC}">
              <c16:uniqueId val="{00000001-DC7E-4D63-89BA-70BEEBC30A5C}"/>
            </c:ext>
          </c:extLst>
        </c:ser>
        <c:dLbls>
          <c:showLegendKey val="0"/>
          <c:showVal val="0"/>
          <c:showCatName val="0"/>
          <c:showSerName val="0"/>
          <c:showPercent val="0"/>
          <c:showBubbleSize val="0"/>
        </c:dLbls>
        <c:marker val="1"/>
        <c:smooth val="0"/>
        <c:axId val="212987280"/>
        <c:axId val="212987672"/>
      </c:lineChart>
      <c:catAx>
        <c:axId val="212987280"/>
        <c:scaling>
          <c:orientation val="minMax"/>
        </c:scaling>
        <c:delete val="0"/>
        <c:axPos val="b"/>
        <c:numFmt formatCode="ge" sourceLinked="1"/>
        <c:majorTickMark val="none"/>
        <c:minorTickMark val="none"/>
        <c:tickLblPos val="none"/>
        <c:crossAx val="212987672"/>
        <c:crosses val="autoZero"/>
        <c:auto val="0"/>
        <c:lblAlgn val="ctr"/>
        <c:lblOffset val="100"/>
        <c:noMultiLvlLbl val="1"/>
      </c:catAx>
      <c:valAx>
        <c:axId val="212987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29872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2A-42C4-BBB5-BC1C70C0132B}"/>
            </c:ext>
          </c:extLst>
        </c:ser>
        <c:dLbls>
          <c:showLegendKey val="0"/>
          <c:showVal val="0"/>
          <c:showCatName val="0"/>
          <c:showSerName val="0"/>
          <c:showPercent val="0"/>
          <c:showBubbleSize val="0"/>
        </c:dLbls>
        <c:gapWidth val="180"/>
        <c:overlap val="-90"/>
        <c:axId val="212988456"/>
        <c:axId val="2129888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2A-42C4-BBB5-BC1C70C0132B}"/>
            </c:ext>
          </c:extLst>
        </c:ser>
        <c:dLbls>
          <c:showLegendKey val="0"/>
          <c:showVal val="0"/>
          <c:showCatName val="0"/>
          <c:showSerName val="0"/>
          <c:showPercent val="0"/>
          <c:showBubbleSize val="0"/>
        </c:dLbls>
        <c:marker val="1"/>
        <c:smooth val="0"/>
        <c:axId val="212988456"/>
        <c:axId val="212988848"/>
      </c:lineChart>
      <c:catAx>
        <c:axId val="212988456"/>
        <c:scaling>
          <c:orientation val="minMax"/>
        </c:scaling>
        <c:delete val="0"/>
        <c:axPos val="b"/>
        <c:numFmt formatCode="ge" sourceLinked="1"/>
        <c:majorTickMark val="none"/>
        <c:minorTickMark val="none"/>
        <c:tickLblPos val="none"/>
        <c:crossAx val="212988848"/>
        <c:crosses val="autoZero"/>
        <c:auto val="0"/>
        <c:lblAlgn val="ctr"/>
        <c:lblOffset val="100"/>
        <c:noMultiLvlLbl val="1"/>
      </c:catAx>
      <c:valAx>
        <c:axId val="21298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988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0</c:v>
                </c:pt>
                <c:pt idx="2">
                  <c:v>12.7</c:v>
                </c:pt>
                <c:pt idx="3">
                  <c:v>67.099999999999994</c:v>
                </c:pt>
                <c:pt idx="4">
                  <c:v>65.099999999999994</c:v>
                </c:pt>
              </c:numCache>
            </c:numRef>
          </c:val>
          <c:extLst xmlns:c16r2="http://schemas.microsoft.com/office/drawing/2015/06/chart">
            <c:ext xmlns:c16="http://schemas.microsoft.com/office/drawing/2014/chart" uri="{C3380CC4-5D6E-409C-BE32-E72D297353CC}">
              <c16:uniqueId val="{00000000-C4DA-437D-A4D7-9074660A1A4F}"/>
            </c:ext>
          </c:extLst>
        </c:ser>
        <c:dLbls>
          <c:showLegendKey val="0"/>
          <c:showVal val="0"/>
          <c:showCatName val="0"/>
          <c:showSerName val="0"/>
          <c:showPercent val="0"/>
          <c:showBubbleSize val="0"/>
        </c:dLbls>
        <c:gapWidth val="180"/>
        <c:overlap val="-90"/>
        <c:axId val="212989632"/>
        <c:axId val="2129900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58.4</c:v>
                </c:pt>
                <c:pt idx="2">
                  <c:v>80.599999999999994</c:v>
                </c:pt>
                <c:pt idx="3">
                  <c:v>85.6</c:v>
                </c:pt>
                <c:pt idx="4">
                  <c:v>92</c:v>
                </c:pt>
              </c:numCache>
            </c:numRef>
          </c:val>
          <c:smooth val="0"/>
          <c:extLst xmlns:c16r2="http://schemas.microsoft.com/office/drawing/2015/06/chart">
            <c:ext xmlns:c16="http://schemas.microsoft.com/office/drawing/2014/chart" uri="{C3380CC4-5D6E-409C-BE32-E72D297353CC}">
              <c16:uniqueId val="{00000001-C4DA-437D-A4D7-9074660A1A4F}"/>
            </c:ext>
          </c:extLst>
        </c:ser>
        <c:dLbls>
          <c:showLegendKey val="0"/>
          <c:showVal val="0"/>
          <c:showCatName val="0"/>
          <c:showSerName val="0"/>
          <c:showPercent val="0"/>
          <c:showBubbleSize val="0"/>
        </c:dLbls>
        <c:marker val="1"/>
        <c:smooth val="0"/>
        <c:axId val="212989632"/>
        <c:axId val="212990024"/>
      </c:lineChart>
      <c:catAx>
        <c:axId val="212989632"/>
        <c:scaling>
          <c:orientation val="minMax"/>
        </c:scaling>
        <c:delete val="0"/>
        <c:axPos val="b"/>
        <c:numFmt formatCode="ge" sourceLinked="1"/>
        <c:majorTickMark val="none"/>
        <c:minorTickMark val="none"/>
        <c:tickLblPos val="none"/>
        <c:crossAx val="212990024"/>
        <c:crosses val="autoZero"/>
        <c:auto val="0"/>
        <c:lblAlgn val="ctr"/>
        <c:lblOffset val="100"/>
        <c:noMultiLvlLbl val="1"/>
      </c:catAx>
      <c:valAx>
        <c:axId val="212990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989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BD-48DB-B0A4-4571A32F250C}"/>
            </c:ext>
          </c:extLst>
        </c:ser>
        <c:dLbls>
          <c:showLegendKey val="0"/>
          <c:showVal val="0"/>
          <c:showCatName val="0"/>
          <c:showSerName val="0"/>
          <c:showPercent val="0"/>
          <c:showBubbleSize val="0"/>
        </c:dLbls>
        <c:gapWidth val="180"/>
        <c:overlap val="-90"/>
        <c:axId val="213293024"/>
        <c:axId val="21329341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BD-48DB-B0A4-4571A32F250C}"/>
            </c:ext>
          </c:extLst>
        </c:ser>
        <c:dLbls>
          <c:showLegendKey val="0"/>
          <c:showVal val="0"/>
          <c:showCatName val="0"/>
          <c:showSerName val="0"/>
          <c:showPercent val="0"/>
          <c:showBubbleSize val="0"/>
        </c:dLbls>
        <c:marker val="1"/>
        <c:smooth val="0"/>
        <c:axId val="213293024"/>
        <c:axId val="213293416"/>
      </c:lineChart>
      <c:catAx>
        <c:axId val="213293024"/>
        <c:scaling>
          <c:orientation val="minMax"/>
        </c:scaling>
        <c:delete val="0"/>
        <c:axPos val="b"/>
        <c:numFmt formatCode="ge" sourceLinked="1"/>
        <c:majorTickMark val="none"/>
        <c:minorTickMark val="none"/>
        <c:tickLblPos val="none"/>
        <c:crossAx val="213293416"/>
        <c:crosses val="autoZero"/>
        <c:auto val="0"/>
        <c:lblAlgn val="ctr"/>
        <c:lblOffset val="100"/>
        <c:noMultiLvlLbl val="1"/>
      </c:catAx>
      <c:valAx>
        <c:axId val="213293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29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5B-4E17-A149-55021E6ED22F}"/>
            </c:ext>
          </c:extLst>
        </c:ser>
        <c:dLbls>
          <c:showLegendKey val="0"/>
          <c:showVal val="0"/>
          <c:showCatName val="0"/>
          <c:showSerName val="0"/>
          <c:showPercent val="0"/>
          <c:showBubbleSize val="0"/>
        </c:dLbls>
        <c:gapWidth val="180"/>
        <c:overlap val="-90"/>
        <c:axId val="213294200"/>
        <c:axId val="21329459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5B-4E17-A149-55021E6ED22F}"/>
            </c:ext>
          </c:extLst>
        </c:ser>
        <c:dLbls>
          <c:showLegendKey val="0"/>
          <c:showVal val="0"/>
          <c:showCatName val="0"/>
          <c:showSerName val="0"/>
          <c:showPercent val="0"/>
          <c:showBubbleSize val="0"/>
        </c:dLbls>
        <c:marker val="1"/>
        <c:smooth val="0"/>
        <c:axId val="213294200"/>
        <c:axId val="213294592"/>
      </c:lineChart>
      <c:catAx>
        <c:axId val="213294200"/>
        <c:scaling>
          <c:orientation val="minMax"/>
        </c:scaling>
        <c:delete val="0"/>
        <c:axPos val="b"/>
        <c:numFmt formatCode="ge" sourceLinked="1"/>
        <c:majorTickMark val="none"/>
        <c:minorTickMark val="none"/>
        <c:tickLblPos val="none"/>
        <c:crossAx val="213294592"/>
        <c:crosses val="autoZero"/>
        <c:auto val="0"/>
        <c:lblAlgn val="ctr"/>
        <c:lblOffset val="100"/>
        <c:noMultiLvlLbl val="1"/>
      </c:catAx>
      <c:valAx>
        <c:axId val="213294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294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14-4BA3-A000-BD6B1C30DC95}"/>
            </c:ext>
          </c:extLst>
        </c:ser>
        <c:dLbls>
          <c:showLegendKey val="0"/>
          <c:showVal val="0"/>
          <c:showCatName val="0"/>
          <c:showSerName val="0"/>
          <c:showPercent val="0"/>
          <c:showBubbleSize val="0"/>
        </c:dLbls>
        <c:gapWidth val="180"/>
        <c:overlap val="-90"/>
        <c:axId val="213295376"/>
        <c:axId val="21329576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14-4BA3-A000-BD6B1C30DC95}"/>
            </c:ext>
          </c:extLst>
        </c:ser>
        <c:dLbls>
          <c:showLegendKey val="0"/>
          <c:showVal val="0"/>
          <c:showCatName val="0"/>
          <c:showSerName val="0"/>
          <c:showPercent val="0"/>
          <c:showBubbleSize val="0"/>
        </c:dLbls>
        <c:marker val="1"/>
        <c:smooth val="0"/>
        <c:axId val="213295376"/>
        <c:axId val="213295768"/>
      </c:lineChart>
      <c:catAx>
        <c:axId val="213295376"/>
        <c:scaling>
          <c:orientation val="minMax"/>
        </c:scaling>
        <c:delete val="0"/>
        <c:axPos val="b"/>
        <c:numFmt formatCode="ge" sourceLinked="1"/>
        <c:majorTickMark val="none"/>
        <c:minorTickMark val="none"/>
        <c:tickLblPos val="none"/>
        <c:crossAx val="213295768"/>
        <c:crosses val="autoZero"/>
        <c:auto val="0"/>
        <c:lblAlgn val="ctr"/>
        <c:lblOffset val="100"/>
        <c:noMultiLvlLbl val="1"/>
      </c:catAx>
      <c:valAx>
        <c:axId val="213295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295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47-4E04-9776-75AFB1DDC228}"/>
            </c:ext>
          </c:extLst>
        </c:ser>
        <c:dLbls>
          <c:showLegendKey val="0"/>
          <c:showVal val="0"/>
          <c:showCatName val="0"/>
          <c:showSerName val="0"/>
          <c:showPercent val="0"/>
          <c:showBubbleSize val="0"/>
        </c:dLbls>
        <c:gapWidth val="180"/>
        <c:overlap val="-90"/>
        <c:axId val="212561792"/>
        <c:axId val="2125621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47-4E04-9776-75AFB1DDC228}"/>
            </c:ext>
          </c:extLst>
        </c:ser>
        <c:dLbls>
          <c:showLegendKey val="0"/>
          <c:showVal val="0"/>
          <c:showCatName val="0"/>
          <c:showSerName val="0"/>
          <c:showPercent val="0"/>
          <c:showBubbleSize val="0"/>
        </c:dLbls>
        <c:marker val="1"/>
        <c:smooth val="0"/>
        <c:axId val="212561792"/>
        <c:axId val="212562184"/>
      </c:lineChart>
      <c:catAx>
        <c:axId val="212561792"/>
        <c:scaling>
          <c:orientation val="minMax"/>
        </c:scaling>
        <c:delete val="0"/>
        <c:axPos val="b"/>
        <c:numFmt formatCode="ge" sourceLinked="1"/>
        <c:majorTickMark val="none"/>
        <c:minorTickMark val="none"/>
        <c:tickLblPos val="none"/>
        <c:crossAx val="212562184"/>
        <c:crosses val="autoZero"/>
        <c:auto val="0"/>
        <c:lblAlgn val="ctr"/>
        <c:lblOffset val="100"/>
        <c:noMultiLvlLbl val="1"/>
      </c:catAx>
      <c:valAx>
        <c:axId val="212562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6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314.2</c:v>
                </c:pt>
                <c:pt idx="2">
                  <c:v>284.39999999999998</c:v>
                </c:pt>
                <c:pt idx="3">
                  <c:v>757</c:v>
                </c:pt>
                <c:pt idx="4">
                  <c:v>529.20000000000005</c:v>
                </c:pt>
              </c:numCache>
            </c:numRef>
          </c:val>
          <c:extLst xmlns:c16r2="http://schemas.microsoft.com/office/drawing/2015/06/chart">
            <c:ext xmlns:c16="http://schemas.microsoft.com/office/drawing/2014/chart" uri="{C3380CC4-5D6E-409C-BE32-E72D297353CC}">
              <c16:uniqueId val="{00000000-376C-47BD-A3C1-DDE9FF0714BC}"/>
            </c:ext>
          </c:extLst>
        </c:ser>
        <c:dLbls>
          <c:showLegendKey val="0"/>
          <c:showVal val="0"/>
          <c:showCatName val="0"/>
          <c:showSerName val="0"/>
          <c:showPercent val="0"/>
          <c:showBubbleSize val="0"/>
        </c:dLbls>
        <c:gapWidth val="180"/>
        <c:overlap val="-90"/>
        <c:axId val="211898496"/>
        <c:axId val="21231231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376C-47BD-A3C1-DDE9FF0714B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76C-47BD-A3C1-DDE9FF0714BC}"/>
            </c:ext>
          </c:extLst>
        </c:ser>
        <c:dLbls>
          <c:showLegendKey val="0"/>
          <c:showVal val="0"/>
          <c:showCatName val="0"/>
          <c:showSerName val="0"/>
          <c:showPercent val="0"/>
          <c:showBubbleSize val="0"/>
        </c:dLbls>
        <c:marker val="1"/>
        <c:smooth val="0"/>
        <c:axId val="211898496"/>
        <c:axId val="212312312"/>
      </c:lineChart>
      <c:catAx>
        <c:axId val="211898496"/>
        <c:scaling>
          <c:orientation val="minMax"/>
        </c:scaling>
        <c:delete val="0"/>
        <c:axPos val="b"/>
        <c:numFmt formatCode="ge" sourceLinked="1"/>
        <c:majorTickMark val="none"/>
        <c:minorTickMark val="none"/>
        <c:tickLblPos val="none"/>
        <c:crossAx val="212312312"/>
        <c:crosses val="autoZero"/>
        <c:auto val="0"/>
        <c:lblAlgn val="ctr"/>
        <c:lblOffset val="100"/>
        <c:noMultiLvlLbl val="1"/>
      </c:catAx>
      <c:valAx>
        <c:axId val="2123123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98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B6-4F9E-A455-672080C98A8E}"/>
            </c:ext>
          </c:extLst>
        </c:ser>
        <c:dLbls>
          <c:showLegendKey val="0"/>
          <c:showVal val="0"/>
          <c:showCatName val="0"/>
          <c:showSerName val="0"/>
          <c:showPercent val="0"/>
          <c:showBubbleSize val="0"/>
        </c:dLbls>
        <c:gapWidth val="180"/>
        <c:overlap val="-90"/>
        <c:axId val="212562968"/>
        <c:axId val="21256336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B6-4F9E-A455-672080C98A8E}"/>
            </c:ext>
          </c:extLst>
        </c:ser>
        <c:dLbls>
          <c:showLegendKey val="0"/>
          <c:showVal val="0"/>
          <c:showCatName val="0"/>
          <c:showSerName val="0"/>
          <c:showPercent val="0"/>
          <c:showBubbleSize val="0"/>
        </c:dLbls>
        <c:marker val="1"/>
        <c:smooth val="0"/>
        <c:axId val="212562968"/>
        <c:axId val="212563360"/>
      </c:lineChart>
      <c:catAx>
        <c:axId val="212562968"/>
        <c:scaling>
          <c:orientation val="minMax"/>
        </c:scaling>
        <c:delete val="0"/>
        <c:axPos val="b"/>
        <c:numFmt formatCode="ge" sourceLinked="1"/>
        <c:majorTickMark val="none"/>
        <c:minorTickMark val="none"/>
        <c:tickLblPos val="none"/>
        <c:crossAx val="212563360"/>
        <c:crosses val="autoZero"/>
        <c:auto val="0"/>
        <c:lblAlgn val="ctr"/>
        <c:lblOffset val="100"/>
        <c:noMultiLvlLbl val="1"/>
      </c:catAx>
      <c:valAx>
        <c:axId val="212563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62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46-4177-98BA-2A5031DD5DE3}"/>
            </c:ext>
          </c:extLst>
        </c:ser>
        <c:dLbls>
          <c:showLegendKey val="0"/>
          <c:showVal val="0"/>
          <c:showCatName val="0"/>
          <c:showSerName val="0"/>
          <c:showPercent val="0"/>
          <c:showBubbleSize val="0"/>
        </c:dLbls>
        <c:gapWidth val="180"/>
        <c:overlap val="-90"/>
        <c:axId val="212564144"/>
        <c:axId val="2125645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46-4177-98BA-2A5031DD5DE3}"/>
            </c:ext>
          </c:extLst>
        </c:ser>
        <c:dLbls>
          <c:showLegendKey val="0"/>
          <c:showVal val="0"/>
          <c:showCatName val="0"/>
          <c:showSerName val="0"/>
          <c:showPercent val="0"/>
          <c:showBubbleSize val="0"/>
        </c:dLbls>
        <c:marker val="1"/>
        <c:smooth val="0"/>
        <c:axId val="212564144"/>
        <c:axId val="212564536"/>
      </c:lineChart>
      <c:catAx>
        <c:axId val="212564144"/>
        <c:scaling>
          <c:orientation val="minMax"/>
        </c:scaling>
        <c:delete val="0"/>
        <c:axPos val="b"/>
        <c:numFmt formatCode="ge" sourceLinked="1"/>
        <c:majorTickMark val="none"/>
        <c:minorTickMark val="none"/>
        <c:tickLblPos val="none"/>
        <c:crossAx val="212564536"/>
        <c:crosses val="autoZero"/>
        <c:auto val="0"/>
        <c:lblAlgn val="ctr"/>
        <c:lblOffset val="100"/>
        <c:noMultiLvlLbl val="1"/>
      </c:catAx>
      <c:valAx>
        <c:axId val="212564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64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D6-412F-A930-45FFAC340357}"/>
            </c:ext>
          </c:extLst>
        </c:ser>
        <c:dLbls>
          <c:showLegendKey val="0"/>
          <c:showVal val="0"/>
          <c:showCatName val="0"/>
          <c:showSerName val="0"/>
          <c:showPercent val="0"/>
          <c:showBubbleSize val="0"/>
        </c:dLbls>
        <c:gapWidth val="180"/>
        <c:overlap val="-90"/>
        <c:axId val="212565320"/>
        <c:axId val="2127860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D6-412F-A930-45FFAC340357}"/>
            </c:ext>
          </c:extLst>
        </c:ser>
        <c:dLbls>
          <c:showLegendKey val="0"/>
          <c:showVal val="0"/>
          <c:showCatName val="0"/>
          <c:showSerName val="0"/>
          <c:showPercent val="0"/>
          <c:showBubbleSize val="0"/>
        </c:dLbls>
        <c:marker val="1"/>
        <c:smooth val="0"/>
        <c:axId val="212565320"/>
        <c:axId val="212786072"/>
      </c:lineChart>
      <c:catAx>
        <c:axId val="212565320"/>
        <c:scaling>
          <c:orientation val="minMax"/>
        </c:scaling>
        <c:delete val="0"/>
        <c:axPos val="b"/>
        <c:numFmt formatCode="ge" sourceLinked="1"/>
        <c:majorTickMark val="none"/>
        <c:minorTickMark val="none"/>
        <c:tickLblPos val="none"/>
        <c:crossAx val="212786072"/>
        <c:crosses val="autoZero"/>
        <c:auto val="0"/>
        <c:lblAlgn val="ctr"/>
        <c:lblOffset val="100"/>
        <c:noMultiLvlLbl val="1"/>
      </c:catAx>
      <c:valAx>
        <c:axId val="212786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65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AA-445D-B5F5-3EE6E3A0070B}"/>
            </c:ext>
          </c:extLst>
        </c:ser>
        <c:dLbls>
          <c:showLegendKey val="0"/>
          <c:showVal val="0"/>
          <c:showCatName val="0"/>
          <c:showSerName val="0"/>
          <c:showPercent val="0"/>
          <c:showBubbleSize val="0"/>
        </c:dLbls>
        <c:gapWidth val="180"/>
        <c:overlap val="-90"/>
        <c:axId val="212786856"/>
        <c:axId val="2127872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AA-445D-B5F5-3EE6E3A0070B}"/>
            </c:ext>
          </c:extLst>
        </c:ser>
        <c:dLbls>
          <c:showLegendKey val="0"/>
          <c:showVal val="0"/>
          <c:showCatName val="0"/>
          <c:showSerName val="0"/>
          <c:showPercent val="0"/>
          <c:showBubbleSize val="0"/>
        </c:dLbls>
        <c:marker val="1"/>
        <c:smooth val="0"/>
        <c:axId val="212786856"/>
        <c:axId val="212787248"/>
      </c:lineChart>
      <c:catAx>
        <c:axId val="212786856"/>
        <c:scaling>
          <c:orientation val="minMax"/>
        </c:scaling>
        <c:delete val="0"/>
        <c:axPos val="b"/>
        <c:numFmt formatCode="ge" sourceLinked="1"/>
        <c:majorTickMark val="none"/>
        <c:minorTickMark val="none"/>
        <c:tickLblPos val="none"/>
        <c:crossAx val="212787248"/>
        <c:crosses val="autoZero"/>
        <c:auto val="0"/>
        <c:lblAlgn val="ctr"/>
        <c:lblOffset val="100"/>
        <c:noMultiLvlLbl val="1"/>
      </c:catAx>
      <c:valAx>
        <c:axId val="212787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786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08-4EBA-9CF9-19E4C50D6C13}"/>
            </c:ext>
          </c:extLst>
        </c:ser>
        <c:dLbls>
          <c:showLegendKey val="0"/>
          <c:showVal val="0"/>
          <c:showCatName val="0"/>
          <c:showSerName val="0"/>
          <c:showPercent val="0"/>
          <c:showBubbleSize val="0"/>
        </c:dLbls>
        <c:gapWidth val="180"/>
        <c:overlap val="-90"/>
        <c:axId val="212788032"/>
        <c:axId val="21278842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08-4EBA-9CF9-19E4C50D6C13}"/>
            </c:ext>
          </c:extLst>
        </c:ser>
        <c:dLbls>
          <c:showLegendKey val="0"/>
          <c:showVal val="0"/>
          <c:showCatName val="0"/>
          <c:showSerName val="0"/>
          <c:showPercent val="0"/>
          <c:showBubbleSize val="0"/>
        </c:dLbls>
        <c:marker val="1"/>
        <c:smooth val="0"/>
        <c:axId val="212788032"/>
        <c:axId val="212788424"/>
      </c:lineChart>
      <c:catAx>
        <c:axId val="212788032"/>
        <c:scaling>
          <c:orientation val="minMax"/>
        </c:scaling>
        <c:delete val="0"/>
        <c:axPos val="b"/>
        <c:numFmt formatCode="ge" sourceLinked="1"/>
        <c:majorTickMark val="none"/>
        <c:minorTickMark val="none"/>
        <c:tickLblPos val="none"/>
        <c:crossAx val="212788424"/>
        <c:crosses val="autoZero"/>
        <c:auto val="0"/>
        <c:lblAlgn val="ctr"/>
        <c:lblOffset val="100"/>
        <c:noMultiLvlLbl val="1"/>
      </c:catAx>
      <c:valAx>
        <c:axId val="21278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7880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49-4129-9B3F-8116B6E30017}"/>
            </c:ext>
          </c:extLst>
        </c:ser>
        <c:dLbls>
          <c:showLegendKey val="0"/>
          <c:showVal val="0"/>
          <c:showCatName val="0"/>
          <c:showSerName val="0"/>
          <c:showPercent val="0"/>
          <c:showBubbleSize val="0"/>
        </c:dLbls>
        <c:gapWidth val="180"/>
        <c:overlap val="-90"/>
        <c:axId val="212789208"/>
        <c:axId val="212789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49-4129-9B3F-8116B6E30017}"/>
            </c:ext>
          </c:extLst>
        </c:ser>
        <c:dLbls>
          <c:showLegendKey val="0"/>
          <c:showVal val="0"/>
          <c:showCatName val="0"/>
          <c:showSerName val="0"/>
          <c:showPercent val="0"/>
          <c:showBubbleSize val="0"/>
        </c:dLbls>
        <c:marker val="1"/>
        <c:smooth val="0"/>
        <c:axId val="212789208"/>
        <c:axId val="212789600"/>
      </c:lineChart>
      <c:catAx>
        <c:axId val="212789208"/>
        <c:scaling>
          <c:orientation val="minMax"/>
        </c:scaling>
        <c:delete val="0"/>
        <c:axPos val="b"/>
        <c:numFmt formatCode="ge" sourceLinked="1"/>
        <c:majorTickMark val="none"/>
        <c:minorTickMark val="none"/>
        <c:tickLblPos val="none"/>
        <c:crossAx val="212789600"/>
        <c:crosses val="autoZero"/>
        <c:auto val="0"/>
        <c:lblAlgn val="ctr"/>
        <c:lblOffset val="100"/>
        <c:noMultiLvlLbl val="1"/>
      </c:catAx>
      <c:valAx>
        <c:axId val="212789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789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BF-4FDB-BC41-B2869A7BFC0A}"/>
            </c:ext>
          </c:extLst>
        </c:ser>
        <c:dLbls>
          <c:showLegendKey val="0"/>
          <c:showVal val="0"/>
          <c:showCatName val="0"/>
          <c:showSerName val="0"/>
          <c:showPercent val="0"/>
          <c:showBubbleSize val="0"/>
        </c:dLbls>
        <c:gapWidth val="180"/>
        <c:overlap val="-90"/>
        <c:axId val="213822824"/>
        <c:axId val="21382321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BF-4FDB-BC41-B2869A7BFC0A}"/>
            </c:ext>
          </c:extLst>
        </c:ser>
        <c:dLbls>
          <c:showLegendKey val="0"/>
          <c:showVal val="0"/>
          <c:showCatName val="0"/>
          <c:showSerName val="0"/>
          <c:showPercent val="0"/>
          <c:showBubbleSize val="0"/>
        </c:dLbls>
        <c:marker val="1"/>
        <c:smooth val="0"/>
        <c:axId val="213822824"/>
        <c:axId val="213823216"/>
      </c:lineChart>
      <c:catAx>
        <c:axId val="213822824"/>
        <c:scaling>
          <c:orientation val="minMax"/>
        </c:scaling>
        <c:delete val="0"/>
        <c:axPos val="b"/>
        <c:numFmt formatCode="ge" sourceLinked="1"/>
        <c:majorTickMark val="none"/>
        <c:minorTickMark val="none"/>
        <c:tickLblPos val="none"/>
        <c:crossAx val="213823216"/>
        <c:crosses val="autoZero"/>
        <c:auto val="0"/>
        <c:lblAlgn val="ctr"/>
        <c:lblOffset val="100"/>
        <c:noMultiLvlLbl val="1"/>
      </c:catAx>
      <c:valAx>
        <c:axId val="213823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22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B5-4D3B-8902-96814F889B73}"/>
            </c:ext>
          </c:extLst>
        </c:ser>
        <c:dLbls>
          <c:showLegendKey val="0"/>
          <c:showVal val="0"/>
          <c:showCatName val="0"/>
          <c:showSerName val="0"/>
          <c:showPercent val="0"/>
          <c:showBubbleSize val="0"/>
        </c:dLbls>
        <c:gapWidth val="180"/>
        <c:overlap val="-90"/>
        <c:axId val="213824000"/>
        <c:axId val="21382439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B5-4D3B-8902-96814F889B73}"/>
            </c:ext>
          </c:extLst>
        </c:ser>
        <c:dLbls>
          <c:showLegendKey val="0"/>
          <c:showVal val="0"/>
          <c:showCatName val="0"/>
          <c:showSerName val="0"/>
          <c:showPercent val="0"/>
          <c:showBubbleSize val="0"/>
        </c:dLbls>
        <c:marker val="1"/>
        <c:smooth val="0"/>
        <c:axId val="213824000"/>
        <c:axId val="213824392"/>
      </c:lineChart>
      <c:catAx>
        <c:axId val="213824000"/>
        <c:scaling>
          <c:orientation val="minMax"/>
        </c:scaling>
        <c:delete val="0"/>
        <c:axPos val="b"/>
        <c:numFmt formatCode="ge" sourceLinked="1"/>
        <c:majorTickMark val="none"/>
        <c:minorTickMark val="none"/>
        <c:tickLblPos val="none"/>
        <c:crossAx val="213824392"/>
        <c:crosses val="autoZero"/>
        <c:auto val="0"/>
        <c:lblAlgn val="ctr"/>
        <c:lblOffset val="100"/>
        <c:noMultiLvlLbl val="1"/>
      </c:catAx>
      <c:valAx>
        <c:axId val="21382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2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18-4A0B-ABEB-2DBA139273E8}"/>
            </c:ext>
          </c:extLst>
        </c:ser>
        <c:dLbls>
          <c:showLegendKey val="0"/>
          <c:showVal val="0"/>
          <c:showCatName val="0"/>
          <c:showSerName val="0"/>
          <c:showPercent val="0"/>
          <c:showBubbleSize val="0"/>
        </c:dLbls>
        <c:gapWidth val="180"/>
        <c:overlap val="-90"/>
        <c:axId val="213825176"/>
        <c:axId val="21382556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18-4A0B-ABEB-2DBA139273E8}"/>
            </c:ext>
          </c:extLst>
        </c:ser>
        <c:dLbls>
          <c:showLegendKey val="0"/>
          <c:showVal val="0"/>
          <c:showCatName val="0"/>
          <c:showSerName val="0"/>
          <c:showPercent val="0"/>
          <c:showBubbleSize val="0"/>
        </c:dLbls>
        <c:marker val="1"/>
        <c:smooth val="0"/>
        <c:axId val="213825176"/>
        <c:axId val="213825568"/>
      </c:lineChart>
      <c:catAx>
        <c:axId val="213825176"/>
        <c:scaling>
          <c:orientation val="minMax"/>
        </c:scaling>
        <c:delete val="0"/>
        <c:axPos val="b"/>
        <c:numFmt formatCode="ge" sourceLinked="1"/>
        <c:majorTickMark val="none"/>
        <c:minorTickMark val="none"/>
        <c:tickLblPos val="none"/>
        <c:crossAx val="213825568"/>
        <c:crosses val="autoZero"/>
        <c:auto val="0"/>
        <c:lblAlgn val="ctr"/>
        <c:lblOffset val="100"/>
        <c:noMultiLvlLbl val="1"/>
      </c:catAx>
      <c:valAx>
        <c:axId val="21382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2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EE-48C8-9DF1-570D0114682A}"/>
            </c:ext>
          </c:extLst>
        </c:ser>
        <c:dLbls>
          <c:showLegendKey val="0"/>
          <c:showVal val="0"/>
          <c:showCatName val="0"/>
          <c:showSerName val="0"/>
          <c:showPercent val="0"/>
          <c:showBubbleSize val="0"/>
        </c:dLbls>
        <c:gapWidth val="180"/>
        <c:overlap val="-90"/>
        <c:axId val="213494304"/>
        <c:axId val="21349469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EE-48C8-9DF1-570D0114682A}"/>
            </c:ext>
          </c:extLst>
        </c:ser>
        <c:dLbls>
          <c:showLegendKey val="0"/>
          <c:showVal val="0"/>
          <c:showCatName val="0"/>
          <c:showSerName val="0"/>
          <c:showPercent val="0"/>
          <c:showBubbleSize val="0"/>
        </c:dLbls>
        <c:marker val="1"/>
        <c:smooth val="0"/>
        <c:axId val="213494304"/>
        <c:axId val="213494696"/>
      </c:lineChart>
      <c:catAx>
        <c:axId val="213494304"/>
        <c:scaling>
          <c:orientation val="minMax"/>
        </c:scaling>
        <c:delete val="0"/>
        <c:axPos val="b"/>
        <c:numFmt formatCode="ge" sourceLinked="1"/>
        <c:majorTickMark val="none"/>
        <c:minorTickMark val="none"/>
        <c:tickLblPos val="none"/>
        <c:crossAx val="213494696"/>
        <c:crosses val="autoZero"/>
        <c:auto val="0"/>
        <c:lblAlgn val="ctr"/>
        <c:lblOffset val="100"/>
        <c:noMultiLvlLbl val="1"/>
      </c:catAx>
      <c:valAx>
        <c:axId val="213494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4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2F-46F2-910A-22B2C0AEE5DA}"/>
            </c:ext>
          </c:extLst>
        </c:ser>
        <c:dLbls>
          <c:showLegendKey val="0"/>
          <c:showVal val="0"/>
          <c:showCatName val="0"/>
          <c:showSerName val="0"/>
          <c:showPercent val="0"/>
          <c:showBubbleSize val="0"/>
        </c:dLbls>
        <c:gapWidth val="180"/>
        <c:overlap val="-90"/>
        <c:axId val="212291904"/>
        <c:axId val="21238780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2F-46F2-910A-22B2C0AEE5D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B42F-46F2-910A-22B2C0AEE5DA}"/>
            </c:ext>
          </c:extLst>
        </c:ser>
        <c:dLbls>
          <c:showLegendKey val="0"/>
          <c:showVal val="0"/>
          <c:showCatName val="0"/>
          <c:showSerName val="0"/>
          <c:showPercent val="0"/>
          <c:showBubbleSize val="0"/>
        </c:dLbls>
        <c:marker val="1"/>
        <c:smooth val="0"/>
        <c:axId val="212291904"/>
        <c:axId val="212387800"/>
      </c:lineChart>
      <c:catAx>
        <c:axId val="212291904"/>
        <c:scaling>
          <c:orientation val="minMax"/>
        </c:scaling>
        <c:delete val="0"/>
        <c:axPos val="b"/>
        <c:numFmt formatCode="ge" sourceLinked="1"/>
        <c:majorTickMark val="none"/>
        <c:minorTickMark val="none"/>
        <c:tickLblPos val="none"/>
        <c:crossAx val="212387800"/>
        <c:crosses val="autoZero"/>
        <c:auto val="0"/>
        <c:lblAlgn val="ctr"/>
        <c:lblOffset val="100"/>
        <c:noMultiLvlLbl val="1"/>
      </c:catAx>
      <c:valAx>
        <c:axId val="212387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91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2-4E36-A8BC-9C9EF46D2574}"/>
            </c:ext>
          </c:extLst>
        </c:ser>
        <c:dLbls>
          <c:showLegendKey val="0"/>
          <c:showVal val="0"/>
          <c:showCatName val="0"/>
          <c:showSerName val="0"/>
          <c:showPercent val="0"/>
          <c:showBubbleSize val="0"/>
        </c:dLbls>
        <c:gapWidth val="180"/>
        <c:overlap val="-90"/>
        <c:axId val="213495480"/>
        <c:axId val="21349587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2-4E36-A8BC-9C9EF46D2574}"/>
            </c:ext>
          </c:extLst>
        </c:ser>
        <c:dLbls>
          <c:showLegendKey val="0"/>
          <c:showVal val="0"/>
          <c:showCatName val="0"/>
          <c:showSerName val="0"/>
          <c:showPercent val="0"/>
          <c:showBubbleSize val="0"/>
        </c:dLbls>
        <c:marker val="1"/>
        <c:smooth val="0"/>
        <c:axId val="213495480"/>
        <c:axId val="213495872"/>
      </c:lineChart>
      <c:catAx>
        <c:axId val="213495480"/>
        <c:scaling>
          <c:orientation val="minMax"/>
        </c:scaling>
        <c:delete val="0"/>
        <c:axPos val="b"/>
        <c:numFmt formatCode="ge" sourceLinked="1"/>
        <c:majorTickMark val="none"/>
        <c:minorTickMark val="none"/>
        <c:tickLblPos val="none"/>
        <c:crossAx val="213495872"/>
        <c:crosses val="autoZero"/>
        <c:auto val="0"/>
        <c:lblAlgn val="ctr"/>
        <c:lblOffset val="100"/>
        <c:noMultiLvlLbl val="1"/>
      </c:catAx>
      <c:valAx>
        <c:axId val="213495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495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3099</c:v>
                </c:pt>
                <c:pt idx="2">
                  <c:v>4655.2</c:v>
                </c:pt>
                <c:pt idx="3">
                  <c:v>10996.3</c:v>
                </c:pt>
                <c:pt idx="4">
                  <c:v>11649.8</c:v>
                </c:pt>
              </c:numCache>
            </c:numRef>
          </c:val>
          <c:extLst xmlns:c16r2="http://schemas.microsoft.com/office/drawing/2015/06/chart">
            <c:ext xmlns:c16="http://schemas.microsoft.com/office/drawing/2014/chart" uri="{C3380CC4-5D6E-409C-BE32-E72D297353CC}">
              <c16:uniqueId val="{00000000-08E7-495A-946F-C849B971B886}"/>
            </c:ext>
          </c:extLst>
        </c:ser>
        <c:dLbls>
          <c:showLegendKey val="0"/>
          <c:showVal val="0"/>
          <c:showCatName val="0"/>
          <c:showSerName val="0"/>
          <c:showPercent val="0"/>
          <c:showBubbleSize val="0"/>
        </c:dLbls>
        <c:gapWidth val="180"/>
        <c:overlap val="-90"/>
        <c:axId val="212289784"/>
        <c:axId val="21234842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08E7-495A-946F-C849B971B886}"/>
            </c:ext>
          </c:extLst>
        </c:ser>
        <c:dLbls>
          <c:showLegendKey val="0"/>
          <c:showVal val="0"/>
          <c:showCatName val="0"/>
          <c:showSerName val="0"/>
          <c:showPercent val="0"/>
          <c:showBubbleSize val="0"/>
        </c:dLbls>
        <c:marker val="1"/>
        <c:smooth val="0"/>
        <c:axId val="212289784"/>
        <c:axId val="212348424"/>
      </c:lineChart>
      <c:catAx>
        <c:axId val="212289784"/>
        <c:scaling>
          <c:orientation val="minMax"/>
        </c:scaling>
        <c:delete val="0"/>
        <c:axPos val="b"/>
        <c:numFmt formatCode="ge" sourceLinked="1"/>
        <c:majorTickMark val="none"/>
        <c:minorTickMark val="none"/>
        <c:tickLblPos val="none"/>
        <c:crossAx val="212348424"/>
        <c:crosses val="autoZero"/>
        <c:auto val="0"/>
        <c:lblAlgn val="ctr"/>
        <c:lblOffset val="100"/>
        <c:noMultiLvlLbl val="1"/>
      </c:catAx>
      <c:valAx>
        <c:axId val="212348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289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10679</c:v>
                </c:pt>
                <c:pt idx="2">
                  <c:v>13973</c:v>
                </c:pt>
                <c:pt idx="3">
                  <c:v>48997</c:v>
                </c:pt>
                <c:pt idx="4">
                  <c:v>32377</c:v>
                </c:pt>
              </c:numCache>
            </c:numRef>
          </c:val>
          <c:extLst xmlns:c16r2="http://schemas.microsoft.com/office/drawing/2015/06/chart">
            <c:ext xmlns:c16="http://schemas.microsoft.com/office/drawing/2014/chart" uri="{C3380CC4-5D6E-409C-BE32-E72D297353CC}">
              <c16:uniqueId val="{00000000-4A9B-44F1-84B6-5B156BDBD922}"/>
            </c:ext>
          </c:extLst>
        </c:ser>
        <c:dLbls>
          <c:showLegendKey val="0"/>
          <c:showVal val="0"/>
          <c:showCatName val="0"/>
          <c:showSerName val="0"/>
          <c:showPercent val="0"/>
          <c:showBubbleSize val="0"/>
        </c:dLbls>
        <c:gapWidth val="180"/>
        <c:overlap val="-90"/>
        <c:axId val="212527208"/>
        <c:axId val="2125275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4A9B-44F1-84B6-5B156BDBD922}"/>
            </c:ext>
          </c:extLst>
        </c:ser>
        <c:dLbls>
          <c:showLegendKey val="0"/>
          <c:showVal val="0"/>
          <c:showCatName val="0"/>
          <c:showSerName val="0"/>
          <c:showPercent val="0"/>
          <c:showBubbleSize val="0"/>
        </c:dLbls>
        <c:marker val="1"/>
        <c:smooth val="0"/>
        <c:axId val="212527208"/>
        <c:axId val="212527592"/>
      </c:lineChart>
      <c:catAx>
        <c:axId val="212527208"/>
        <c:scaling>
          <c:orientation val="minMax"/>
        </c:scaling>
        <c:delete val="0"/>
        <c:axPos val="b"/>
        <c:numFmt formatCode="ge" sourceLinked="1"/>
        <c:majorTickMark val="none"/>
        <c:minorTickMark val="none"/>
        <c:tickLblPos val="none"/>
        <c:crossAx val="212527592"/>
        <c:crosses val="autoZero"/>
        <c:auto val="0"/>
        <c:lblAlgn val="ctr"/>
        <c:lblOffset val="100"/>
        <c:noMultiLvlLbl val="1"/>
      </c:catAx>
      <c:valAx>
        <c:axId val="2125275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27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65.2</c:v>
                </c:pt>
                <c:pt idx="2">
                  <c:v>66.2</c:v>
                </c:pt>
                <c:pt idx="3">
                  <c:v>77.3</c:v>
                </c:pt>
                <c:pt idx="4">
                  <c:v>80.5</c:v>
                </c:pt>
              </c:numCache>
            </c:numRef>
          </c:val>
          <c:extLst xmlns:c16r2="http://schemas.microsoft.com/office/drawing/2015/06/chart">
            <c:ext xmlns:c16="http://schemas.microsoft.com/office/drawing/2014/chart" uri="{C3380CC4-5D6E-409C-BE32-E72D297353CC}">
              <c16:uniqueId val="{00000000-0DD2-4FA3-9EB2-40B42060944F}"/>
            </c:ext>
          </c:extLst>
        </c:ser>
        <c:dLbls>
          <c:showLegendKey val="0"/>
          <c:showVal val="0"/>
          <c:showCatName val="0"/>
          <c:showSerName val="0"/>
          <c:showPercent val="0"/>
          <c:showBubbleSize val="0"/>
        </c:dLbls>
        <c:gapWidth val="180"/>
        <c:overlap val="-90"/>
        <c:axId val="212497720"/>
        <c:axId val="2124981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0DD2-4FA3-9EB2-40B42060944F}"/>
            </c:ext>
          </c:extLst>
        </c:ser>
        <c:dLbls>
          <c:showLegendKey val="0"/>
          <c:showVal val="0"/>
          <c:showCatName val="0"/>
          <c:showSerName val="0"/>
          <c:showPercent val="0"/>
          <c:showBubbleSize val="0"/>
        </c:dLbls>
        <c:marker val="1"/>
        <c:smooth val="0"/>
        <c:axId val="212497720"/>
        <c:axId val="212498112"/>
      </c:lineChart>
      <c:catAx>
        <c:axId val="212497720"/>
        <c:scaling>
          <c:orientation val="minMax"/>
        </c:scaling>
        <c:delete val="0"/>
        <c:axPos val="b"/>
        <c:numFmt formatCode="ge" sourceLinked="1"/>
        <c:majorTickMark val="none"/>
        <c:minorTickMark val="none"/>
        <c:tickLblPos val="none"/>
        <c:crossAx val="212498112"/>
        <c:crosses val="autoZero"/>
        <c:auto val="0"/>
        <c:lblAlgn val="ctr"/>
        <c:lblOffset val="100"/>
        <c:noMultiLvlLbl val="1"/>
      </c:catAx>
      <c:valAx>
        <c:axId val="21249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97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2.8</c:v>
                </c:pt>
                <c:pt idx="2">
                  <c:v>16</c:v>
                </c:pt>
                <c:pt idx="3">
                  <c:v>3.6</c:v>
                </c:pt>
                <c:pt idx="4">
                  <c:v>3.4</c:v>
                </c:pt>
              </c:numCache>
            </c:numRef>
          </c:val>
          <c:extLst xmlns:c16r2="http://schemas.microsoft.com/office/drawing/2015/06/chart">
            <c:ext xmlns:c16="http://schemas.microsoft.com/office/drawing/2014/chart" uri="{C3380CC4-5D6E-409C-BE32-E72D297353CC}">
              <c16:uniqueId val="{00000000-DC3C-4E54-8355-352C3493B888}"/>
            </c:ext>
          </c:extLst>
        </c:ser>
        <c:dLbls>
          <c:showLegendKey val="0"/>
          <c:showVal val="0"/>
          <c:showCatName val="0"/>
          <c:showSerName val="0"/>
          <c:showPercent val="0"/>
          <c:showBubbleSize val="0"/>
        </c:dLbls>
        <c:gapWidth val="180"/>
        <c:overlap val="-90"/>
        <c:axId val="212498896"/>
        <c:axId val="21249928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DC3C-4E54-8355-352C3493B888}"/>
            </c:ext>
          </c:extLst>
        </c:ser>
        <c:dLbls>
          <c:showLegendKey val="0"/>
          <c:showVal val="0"/>
          <c:showCatName val="0"/>
          <c:showSerName val="0"/>
          <c:showPercent val="0"/>
          <c:showBubbleSize val="0"/>
        </c:dLbls>
        <c:marker val="1"/>
        <c:smooth val="0"/>
        <c:axId val="212498896"/>
        <c:axId val="212499288"/>
      </c:lineChart>
      <c:catAx>
        <c:axId val="212498896"/>
        <c:scaling>
          <c:orientation val="minMax"/>
        </c:scaling>
        <c:delete val="0"/>
        <c:axPos val="b"/>
        <c:numFmt formatCode="ge" sourceLinked="1"/>
        <c:majorTickMark val="none"/>
        <c:minorTickMark val="none"/>
        <c:tickLblPos val="none"/>
        <c:crossAx val="212499288"/>
        <c:crosses val="autoZero"/>
        <c:auto val="0"/>
        <c:lblAlgn val="ctr"/>
        <c:lblOffset val="100"/>
        <c:noMultiLvlLbl val="1"/>
      </c:catAx>
      <c:valAx>
        <c:axId val="212499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98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420.7</c:v>
                </c:pt>
                <c:pt idx="2">
                  <c:v>1694.1</c:v>
                </c:pt>
                <c:pt idx="3">
                  <c:v>855.3</c:v>
                </c:pt>
                <c:pt idx="4">
                  <c:v>803.5</c:v>
                </c:pt>
              </c:numCache>
            </c:numRef>
          </c:val>
          <c:extLst xmlns:c16r2="http://schemas.microsoft.com/office/drawing/2015/06/chart">
            <c:ext xmlns:c16="http://schemas.microsoft.com/office/drawing/2014/chart" uri="{C3380CC4-5D6E-409C-BE32-E72D297353CC}">
              <c16:uniqueId val="{00000000-1D78-49F0-AE15-BCA8078235C8}"/>
            </c:ext>
          </c:extLst>
        </c:ser>
        <c:dLbls>
          <c:showLegendKey val="0"/>
          <c:showVal val="0"/>
          <c:showCatName val="0"/>
          <c:showSerName val="0"/>
          <c:showPercent val="0"/>
          <c:showBubbleSize val="0"/>
        </c:dLbls>
        <c:gapWidth val="180"/>
        <c:overlap val="-90"/>
        <c:axId val="212500072"/>
        <c:axId val="2125004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1D78-49F0-AE15-BCA8078235C8}"/>
            </c:ext>
          </c:extLst>
        </c:ser>
        <c:dLbls>
          <c:showLegendKey val="0"/>
          <c:showVal val="0"/>
          <c:showCatName val="0"/>
          <c:showSerName val="0"/>
          <c:showPercent val="0"/>
          <c:showBubbleSize val="0"/>
        </c:dLbls>
        <c:marker val="1"/>
        <c:smooth val="0"/>
        <c:axId val="212500072"/>
        <c:axId val="212500464"/>
      </c:lineChart>
      <c:catAx>
        <c:axId val="212500072"/>
        <c:scaling>
          <c:orientation val="minMax"/>
        </c:scaling>
        <c:delete val="0"/>
        <c:axPos val="b"/>
        <c:numFmt formatCode="ge" sourceLinked="1"/>
        <c:majorTickMark val="none"/>
        <c:minorTickMark val="none"/>
        <c:tickLblPos val="none"/>
        <c:crossAx val="212500464"/>
        <c:crosses val="autoZero"/>
        <c:auto val="0"/>
        <c:lblAlgn val="ctr"/>
        <c:lblOffset val="100"/>
        <c:noMultiLvlLbl val="1"/>
      </c:catAx>
      <c:valAx>
        <c:axId val="21250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500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30-47C7-8BE9-082923C63400}"/>
            </c:ext>
          </c:extLst>
        </c:ser>
        <c:dLbls>
          <c:showLegendKey val="0"/>
          <c:showVal val="0"/>
          <c:showCatName val="0"/>
          <c:showSerName val="0"/>
          <c:showPercent val="0"/>
          <c:showBubbleSize val="0"/>
        </c:dLbls>
        <c:gapWidth val="180"/>
        <c:overlap val="-90"/>
        <c:axId val="212214800"/>
        <c:axId val="21221519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30-47C7-8BE9-082923C63400}"/>
            </c:ext>
          </c:extLst>
        </c:ser>
        <c:dLbls>
          <c:showLegendKey val="0"/>
          <c:showVal val="0"/>
          <c:showCatName val="0"/>
          <c:showSerName val="0"/>
          <c:showPercent val="0"/>
          <c:showBubbleSize val="0"/>
        </c:dLbls>
        <c:marker val="1"/>
        <c:smooth val="0"/>
        <c:axId val="212214800"/>
        <c:axId val="212215192"/>
      </c:lineChart>
      <c:catAx>
        <c:axId val="212214800"/>
        <c:scaling>
          <c:orientation val="minMax"/>
        </c:scaling>
        <c:delete val="0"/>
        <c:axPos val="b"/>
        <c:numFmt formatCode="ge" sourceLinked="1"/>
        <c:majorTickMark val="none"/>
        <c:minorTickMark val="none"/>
        <c:tickLblPos val="none"/>
        <c:crossAx val="212215192"/>
        <c:crosses val="autoZero"/>
        <c:auto val="0"/>
        <c:lblAlgn val="ctr"/>
        <c:lblOffset val="100"/>
        <c:noMultiLvlLbl val="1"/>
      </c:catAx>
      <c:valAx>
        <c:axId val="212215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2214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8"/>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8"/>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8"/>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8"/>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8"/>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8"/>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8"/>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8"/>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9"/>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9"/>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9"/>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9"/>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9"/>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9"/>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9"/>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9"/>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9"/>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9"/>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9"/>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xmlns=""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9"/>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xmlns=""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9"/>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xmlns=""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9"/>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9"/>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xmlns=""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9"/>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50"/>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50"/>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島根県　安来市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207" t="s">
        <v>267</v>
      </c>
      <c r="AL3" s="208"/>
      <c r="AM3" s="208"/>
      <c r="AN3" s="208"/>
      <c r="AO3" s="208"/>
      <c r="AP3" s="208"/>
      <c r="AQ3" s="209"/>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207"/>
      <c r="AL4" s="208"/>
      <c r="AM4" s="208"/>
      <c r="AN4" s="208"/>
      <c r="AO4" s="208"/>
      <c r="AP4" s="208"/>
      <c r="AQ4" s="209"/>
    </row>
    <row r="5" spans="1:43" ht="23.1" customHeight="1">
      <c r="A5" s="1"/>
      <c r="B5" s="140">
        <f>データ!M6</f>
        <v>2</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207"/>
      <c r="AL5" s="208"/>
      <c r="AM5" s="208"/>
      <c r="AN5" s="208"/>
      <c r="AO5" s="208"/>
      <c r="AP5" s="208"/>
      <c r="AQ5" s="209"/>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207"/>
      <c r="AL6" s="208"/>
      <c r="AM6" s="208"/>
      <c r="AN6" s="208"/>
      <c r="AO6" s="208"/>
      <c r="AP6" s="208"/>
      <c r="AQ6" s="209"/>
    </row>
    <row r="7" spans="1:43" ht="22.5" customHeight="1">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207"/>
      <c r="AL7" s="208"/>
      <c r="AM7" s="208"/>
      <c r="AN7" s="208"/>
      <c r="AO7" s="208"/>
      <c r="AP7" s="208"/>
      <c r="AQ7" s="209"/>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207"/>
      <c r="AL8" s="208"/>
      <c r="AM8" s="208"/>
      <c r="AN8" s="208"/>
      <c r="AO8" s="208"/>
      <c r="AP8" s="208"/>
      <c r="AQ8" s="209"/>
    </row>
    <row r="9" spans="1:43" ht="23.1" customHeight="1" thickBot="1">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207"/>
      <c r="AL9" s="208"/>
      <c r="AM9" s="208"/>
      <c r="AN9" s="208"/>
      <c r="AO9" s="208"/>
      <c r="AP9" s="208"/>
      <c r="AQ9" s="209"/>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207"/>
      <c r="AL10" s="208"/>
      <c r="AM10" s="208"/>
      <c r="AN10" s="208"/>
      <c r="AO10" s="208"/>
      <c r="AP10" s="208"/>
      <c r="AQ10" s="209"/>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207"/>
      <c r="AL11" s="208"/>
      <c r="AM11" s="208"/>
      <c r="AN11" s="208"/>
      <c r="AO11" s="208"/>
      <c r="AP11" s="208"/>
      <c r="AQ11" s="209"/>
    </row>
    <row r="12" spans="1:43" ht="23.1" customHeight="1">
      <c r="A12" s="1"/>
      <c r="B12" s="124" t="s">
        <v>21</v>
      </c>
      <c r="C12" s="125"/>
      <c r="D12" s="125"/>
      <c r="E12" s="125"/>
      <c r="F12" s="161" t="str">
        <f>データ!W6</f>
        <v>-</v>
      </c>
      <c r="G12" s="162"/>
      <c r="H12" s="161">
        <f>データ!X6</f>
        <v>1829</v>
      </c>
      <c r="I12" s="162"/>
      <c r="J12" s="161">
        <f>データ!Y6</f>
        <v>1862</v>
      </c>
      <c r="K12" s="162"/>
      <c r="L12" s="161">
        <f>データ!Z6</f>
        <v>2168</v>
      </c>
      <c r="M12" s="162"/>
      <c r="N12" s="150">
        <f>データ!AA6</f>
        <v>2256</v>
      </c>
      <c r="O12" s="151"/>
      <c r="P12" s="8"/>
      <c r="Q12" s="8"/>
      <c r="R12" s="1"/>
      <c r="S12" s="134"/>
      <c r="T12" s="135"/>
      <c r="U12" s="135"/>
      <c r="V12" s="135"/>
      <c r="W12" s="135"/>
      <c r="X12" s="135"/>
      <c r="Y12" s="135"/>
      <c r="Z12" s="135"/>
      <c r="AA12" s="135"/>
      <c r="AB12" s="135"/>
      <c r="AC12" s="135"/>
      <c r="AD12" s="135"/>
      <c r="AE12" s="135"/>
      <c r="AF12" s="135"/>
      <c r="AG12" s="135"/>
      <c r="AH12" s="136"/>
      <c r="AI12" s="1"/>
      <c r="AJ12" s="1"/>
      <c r="AK12" s="207"/>
      <c r="AL12" s="208"/>
      <c r="AM12" s="208"/>
      <c r="AN12" s="208"/>
      <c r="AO12" s="208"/>
      <c r="AP12" s="208"/>
      <c r="AQ12" s="209"/>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207"/>
      <c r="AL13" s="208"/>
      <c r="AM13" s="208"/>
      <c r="AN13" s="208"/>
      <c r="AO13" s="208"/>
      <c r="AP13" s="208"/>
      <c r="AQ13" s="209"/>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207"/>
      <c r="AL14" s="208"/>
      <c r="AM14" s="208"/>
      <c r="AN14" s="208"/>
      <c r="AO14" s="208"/>
      <c r="AP14" s="208"/>
      <c r="AQ14" s="209"/>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207"/>
      <c r="AL15" s="208"/>
      <c r="AM15" s="208"/>
      <c r="AN15" s="208"/>
      <c r="AO15" s="208"/>
      <c r="AP15" s="208"/>
      <c r="AQ15" s="209"/>
    </row>
    <row r="16" spans="1:43" ht="23.1" customHeight="1" thickBot="1">
      <c r="A16" s="1"/>
      <c r="B16" s="174" t="s">
        <v>25</v>
      </c>
      <c r="C16" s="175"/>
      <c r="D16" s="175"/>
      <c r="E16" s="176"/>
      <c r="F16" s="177" t="str">
        <f>データ!AQ6</f>
        <v>-</v>
      </c>
      <c r="G16" s="177"/>
      <c r="H16" s="177">
        <f>データ!AR6</f>
        <v>1829</v>
      </c>
      <c r="I16" s="177"/>
      <c r="J16" s="177">
        <f>データ!AS6</f>
        <v>1862</v>
      </c>
      <c r="K16" s="177"/>
      <c r="L16" s="177">
        <f>データ!AT6</f>
        <v>2168</v>
      </c>
      <c r="M16" s="177"/>
      <c r="N16" s="166">
        <f>データ!AU6</f>
        <v>2256</v>
      </c>
      <c r="O16" s="167"/>
      <c r="P16" s="8"/>
      <c r="Q16" s="8"/>
      <c r="R16" s="1"/>
      <c r="S16" s="134"/>
      <c r="T16" s="135"/>
      <c r="U16" s="135"/>
      <c r="V16" s="135"/>
      <c r="W16" s="135"/>
      <c r="X16" s="135"/>
      <c r="Y16" s="135"/>
      <c r="Z16" s="135"/>
      <c r="AA16" s="135"/>
      <c r="AB16" s="135"/>
      <c r="AC16" s="135"/>
      <c r="AD16" s="135"/>
      <c r="AE16" s="135"/>
      <c r="AF16" s="135"/>
      <c r="AG16" s="135"/>
      <c r="AH16" s="136"/>
      <c r="AI16" s="1"/>
      <c r="AJ16" s="1"/>
      <c r="AK16" s="207"/>
      <c r="AL16" s="208"/>
      <c r="AM16" s="208"/>
      <c r="AN16" s="208"/>
      <c r="AO16" s="208"/>
      <c r="AP16" s="208"/>
      <c r="AQ16" s="209"/>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207"/>
      <c r="AL17" s="208"/>
      <c r="AM17" s="208"/>
      <c r="AN17" s="208"/>
      <c r="AO17" s="208"/>
      <c r="AP17" s="208"/>
      <c r="AQ17" s="209"/>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207"/>
      <c r="AL18" s="208"/>
      <c r="AM18" s="208"/>
      <c r="AN18" s="208"/>
      <c r="AO18" s="208"/>
      <c r="AP18" s="208"/>
      <c r="AQ18" s="209"/>
    </row>
    <row r="19" spans="1:43" ht="23.1" customHeight="1" thickBot="1">
      <c r="A19" s="1"/>
      <c r="B19" s="174" t="s">
        <v>28</v>
      </c>
      <c r="C19" s="175"/>
      <c r="D19" s="175"/>
      <c r="E19" s="176"/>
      <c r="F19" s="180">
        <f>データ!AV6</f>
        <v>12946</v>
      </c>
      <c r="G19" s="180"/>
      <c r="H19" s="180"/>
      <c r="I19" s="180">
        <f>データ!AW6</f>
        <v>24154</v>
      </c>
      <c r="J19" s="180"/>
      <c r="K19" s="180"/>
      <c r="L19" s="180">
        <f>データ!AX6</f>
        <v>37100</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207"/>
      <c r="AL19" s="208"/>
      <c r="AM19" s="208"/>
      <c r="AN19" s="208"/>
      <c r="AO19" s="208"/>
      <c r="AP19" s="208"/>
      <c r="AQ19" s="209"/>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207"/>
      <c r="AL20" s="208"/>
      <c r="AM20" s="208"/>
      <c r="AN20" s="208"/>
      <c r="AO20" s="208"/>
      <c r="AP20" s="208"/>
      <c r="AQ20" s="209"/>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207"/>
      <c r="AL21" s="208"/>
      <c r="AM21" s="208"/>
      <c r="AN21" s="208"/>
      <c r="AO21" s="208"/>
      <c r="AP21" s="208"/>
      <c r="AQ21" s="209"/>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207"/>
      <c r="AL22" s="208"/>
      <c r="AM22" s="208"/>
      <c r="AN22" s="208"/>
      <c r="AO22" s="208"/>
      <c r="AP22" s="208"/>
      <c r="AQ22" s="209"/>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207"/>
      <c r="AL23" s="208"/>
      <c r="AM23" s="208"/>
      <c r="AN23" s="208"/>
      <c r="AO23" s="208"/>
      <c r="AP23" s="208"/>
      <c r="AQ23" s="209"/>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207"/>
      <c r="AL24" s="208"/>
      <c r="AM24" s="208"/>
      <c r="AN24" s="208"/>
      <c r="AO24" s="208"/>
      <c r="AP24" s="208"/>
      <c r="AQ24" s="209"/>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207"/>
      <c r="AL25" s="208"/>
      <c r="AM25" s="208"/>
      <c r="AN25" s="208"/>
      <c r="AO25" s="208"/>
      <c r="AP25" s="208"/>
      <c r="AQ25" s="209"/>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207"/>
      <c r="AL26" s="208"/>
      <c r="AM26" s="208"/>
      <c r="AN26" s="208"/>
      <c r="AO26" s="208"/>
      <c r="AP26" s="208"/>
      <c r="AQ26" s="209"/>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207"/>
      <c r="AL27" s="208"/>
      <c r="AM27" s="208"/>
      <c r="AN27" s="208"/>
      <c r="AO27" s="208"/>
      <c r="AP27" s="208"/>
      <c r="AQ27" s="209"/>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207"/>
      <c r="AL28" s="208"/>
      <c r="AM28" s="208"/>
      <c r="AN28" s="208"/>
      <c r="AO28" s="208"/>
      <c r="AP28" s="208"/>
      <c r="AQ28" s="209"/>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207"/>
      <c r="AL29" s="208"/>
      <c r="AM29" s="208"/>
      <c r="AN29" s="208"/>
      <c r="AO29" s="208"/>
      <c r="AP29" s="208"/>
      <c r="AQ29" s="209"/>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207"/>
      <c r="AL30" s="208"/>
      <c r="AM30" s="208"/>
      <c r="AN30" s="208"/>
      <c r="AO30" s="208"/>
      <c r="AP30" s="208"/>
      <c r="AQ30" s="209"/>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207"/>
      <c r="AL31" s="208"/>
      <c r="AM31" s="208"/>
      <c r="AN31" s="208"/>
      <c r="AO31" s="208"/>
      <c r="AP31" s="208"/>
      <c r="AQ31" s="209"/>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207"/>
      <c r="AL32" s="208"/>
      <c r="AM32" s="208"/>
      <c r="AN32" s="208"/>
      <c r="AO32" s="208"/>
      <c r="AP32" s="208"/>
      <c r="AQ32" s="209"/>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207"/>
      <c r="AL33" s="208"/>
      <c r="AM33" s="208"/>
      <c r="AN33" s="208"/>
      <c r="AO33" s="208"/>
      <c r="AP33" s="208"/>
      <c r="AQ33" s="209"/>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207"/>
      <c r="AL34" s="208"/>
      <c r="AM34" s="208"/>
      <c r="AN34" s="208"/>
      <c r="AO34" s="208"/>
      <c r="AP34" s="208"/>
      <c r="AQ34" s="209"/>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207"/>
      <c r="AL35" s="208"/>
      <c r="AM35" s="208"/>
      <c r="AN35" s="208"/>
      <c r="AO35" s="208"/>
      <c r="AP35" s="208"/>
      <c r="AQ35" s="209"/>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207"/>
      <c r="AL36" s="208"/>
      <c r="AM36" s="208"/>
      <c r="AN36" s="208"/>
      <c r="AO36" s="208"/>
      <c r="AP36" s="208"/>
      <c r="AQ36" s="209"/>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207"/>
      <c r="AL37" s="208"/>
      <c r="AM37" s="208"/>
      <c r="AN37" s="208"/>
      <c r="AO37" s="208"/>
      <c r="AP37" s="208"/>
      <c r="AQ37" s="209"/>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210"/>
      <c r="AL38" s="211"/>
      <c r="AM38" s="211"/>
      <c r="AN38" s="211"/>
      <c r="AO38" s="211"/>
      <c r="AP38" s="211"/>
      <c r="AQ38" s="212"/>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265</v>
      </c>
      <c r="AL40" s="119"/>
      <c r="AM40" s="119"/>
      <c r="AN40" s="119"/>
      <c r="AO40" s="119"/>
      <c r="AP40" s="119"/>
      <c r="AQ40" s="120"/>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266</v>
      </c>
      <c r="AL99" s="191"/>
      <c r="AM99" s="191"/>
      <c r="AN99" s="191"/>
      <c r="AO99" s="191"/>
      <c r="AP99" s="191"/>
      <c r="AQ99" s="192"/>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7NxFjBIXnWrHUqNCh3bqHqF3uPCn2V5dI5lxiAVRKGRwg+MTRh8sXyvwqXdBBwbWni1RlYx5QJR8LNna0eV8rQ==" saltValue="0szWxKzgaLl7OXxa3k8bw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2017</v>
      </c>
      <c r="C6" s="67" t="str">
        <f t="shared" ref="C6:AX6" si="6">C7</f>
        <v>322067</v>
      </c>
      <c r="D6" s="67" t="str">
        <f t="shared" si="6"/>
        <v>47</v>
      </c>
      <c r="E6" s="67" t="str">
        <f t="shared" si="6"/>
        <v>04</v>
      </c>
      <c r="F6" s="67" t="str">
        <f t="shared" si="6"/>
        <v>0</v>
      </c>
      <c r="G6" s="67" t="str">
        <f t="shared" si="6"/>
        <v>000</v>
      </c>
      <c r="H6" s="67" t="str">
        <f t="shared" si="6"/>
        <v>島根県　安来市</v>
      </c>
      <c r="I6" s="67" t="str">
        <f t="shared" si="6"/>
        <v>法非適用</v>
      </c>
      <c r="J6" s="67" t="str">
        <f t="shared" si="6"/>
        <v>電気事業</v>
      </c>
      <c r="K6" s="67" t="str">
        <f t="shared" si="6"/>
        <v>非設置</v>
      </c>
      <c r="L6" s="68" t="str">
        <f t="shared" si="6"/>
        <v>該当数値なし</v>
      </c>
      <c r="M6" s="69">
        <f t="shared" si="6"/>
        <v>2</v>
      </c>
      <c r="N6" s="69" t="str">
        <f t="shared" si="6"/>
        <v>-</v>
      </c>
      <c r="O6" s="69" t="str">
        <f t="shared" si="6"/>
        <v>-</v>
      </c>
      <c r="P6" s="69" t="str">
        <f t="shared" si="6"/>
        <v>-</v>
      </c>
      <c r="Q6" s="69" t="str">
        <f t="shared" si="6"/>
        <v>-</v>
      </c>
      <c r="R6" s="70" t="str">
        <f>R7</f>
        <v>平成31年9月30日　布部発電所</v>
      </c>
      <c r="S6" s="71" t="str">
        <f t="shared" si="6"/>
        <v>平成48年3月検針日の前日　伯太発電所</v>
      </c>
      <c r="T6" s="67" t="str">
        <f t="shared" si="6"/>
        <v>無</v>
      </c>
      <c r="U6" s="71" t="str">
        <f t="shared" si="6"/>
        <v>中国電力株式会社</v>
      </c>
      <c r="V6" s="68" t="str">
        <f t="shared" si="6"/>
        <v>-</v>
      </c>
      <c r="W6" s="69" t="str">
        <f>W7</f>
        <v>-</v>
      </c>
      <c r="X6" s="69">
        <f t="shared" si="6"/>
        <v>1829</v>
      </c>
      <c r="Y6" s="69">
        <f t="shared" si="6"/>
        <v>1862</v>
      </c>
      <c r="Z6" s="69">
        <f t="shared" si="6"/>
        <v>2168</v>
      </c>
      <c r="AA6" s="69">
        <f t="shared" si="6"/>
        <v>2256</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f t="shared" si="6"/>
        <v>1829</v>
      </c>
      <c r="AS6" s="69">
        <f t="shared" si="6"/>
        <v>1862</v>
      </c>
      <c r="AT6" s="69">
        <f t="shared" si="6"/>
        <v>2168</v>
      </c>
      <c r="AU6" s="69">
        <f t="shared" si="6"/>
        <v>2256</v>
      </c>
      <c r="AV6" s="69">
        <f t="shared" si="6"/>
        <v>12946</v>
      </c>
      <c r="AW6" s="69">
        <f t="shared" si="6"/>
        <v>24154</v>
      </c>
      <c r="AX6" s="69">
        <f t="shared" si="6"/>
        <v>37100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v>2</v>
      </c>
      <c r="N7" s="79" t="s">
        <v>127</v>
      </c>
      <c r="O7" s="80" t="s">
        <v>127</v>
      </c>
      <c r="P7" s="80" t="s">
        <v>127</v>
      </c>
      <c r="Q7" s="80" t="s">
        <v>127</v>
      </c>
      <c r="R7" s="81" t="s">
        <v>128</v>
      </c>
      <c r="S7" s="81" t="s">
        <v>129</v>
      </c>
      <c r="T7" s="82" t="s">
        <v>130</v>
      </c>
      <c r="U7" s="81" t="s">
        <v>131</v>
      </c>
      <c r="V7" s="78" t="s">
        <v>127</v>
      </c>
      <c r="W7" s="80" t="s">
        <v>127</v>
      </c>
      <c r="X7" s="80">
        <v>1829</v>
      </c>
      <c r="Y7" s="80">
        <v>1862</v>
      </c>
      <c r="Z7" s="80">
        <v>2168</v>
      </c>
      <c r="AA7" s="80">
        <v>2256</v>
      </c>
      <c r="AB7" s="80" t="s">
        <v>127</v>
      </c>
      <c r="AC7" s="80" t="s">
        <v>127</v>
      </c>
      <c r="AD7" s="80" t="s">
        <v>127</v>
      </c>
      <c r="AE7" s="80" t="s">
        <v>127</v>
      </c>
      <c r="AF7" s="80" t="s">
        <v>127</v>
      </c>
      <c r="AG7" s="80" t="s">
        <v>127</v>
      </c>
      <c r="AH7" s="80" t="s">
        <v>127</v>
      </c>
      <c r="AI7" s="80" t="s">
        <v>127</v>
      </c>
      <c r="AJ7" s="80" t="s">
        <v>127</v>
      </c>
      <c r="AK7" s="80" t="s">
        <v>127</v>
      </c>
      <c r="AL7" s="80" t="s">
        <v>127</v>
      </c>
      <c r="AM7" s="80" t="s">
        <v>127</v>
      </c>
      <c r="AN7" s="80" t="s">
        <v>127</v>
      </c>
      <c r="AO7" s="80" t="s">
        <v>127</v>
      </c>
      <c r="AP7" s="80" t="s">
        <v>127</v>
      </c>
      <c r="AQ7" s="80" t="s">
        <v>127</v>
      </c>
      <c r="AR7" s="80">
        <v>1829</v>
      </c>
      <c r="AS7" s="80">
        <v>1862</v>
      </c>
      <c r="AT7" s="80">
        <v>2168</v>
      </c>
      <c r="AU7" s="80">
        <v>2256</v>
      </c>
      <c r="AV7" s="80">
        <v>12946</v>
      </c>
      <c r="AW7" s="80">
        <v>24154</v>
      </c>
      <c r="AX7" s="80">
        <v>37100</v>
      </c>
      <c r="AY7" s="83" t="s">
        <v>127</v>
      </c>
      <c r="AZ7" s="83">
        <v>288.39999999999998</v>
      </c>
      <c r="BA7" s="83">
        <v>258.3</v>
      </c>
      <c r="BB7" s="83">
        <v>238.7</v>
      </c>
      <c r="BC7" s="83">
        <v>154.4</v>
      </c>
      <c r="BD7" s="83" t="s">
        <v>127</v>
      </c>
      <c r="BE7" s="83">
        <v>124.4</v>
      </c>
      <c r="BF7" s="83">
        <v>118.8</v>
      </c>
      <c r="BG7" s="83">
        <v>88.8</v>
      </c>
      <c r="BH7" s="83">
        <v>121.3</v>
      </c>
      <c r="BI7" s="83">
        <v>100</v>
      </c>
      <c r="BJ7" s="83" t="s">
        <v>127</v>
      </c>
      <c r="BK7" s="83">
        <v>314.2</v>
      </c>
      <c r="BL7" s="83">
        <v>284.39999999999998</v>
      </c>
      <c r="BM7" s="83">
        <v>757</v>
      </c>
      <c r="BN7" s="83">
        <v>529.20000000000005</v>
      </c>
      <c r="BO7" s="83" t="s">
        <v>127</v>
      </c>
      <c r="BP7" s="83">
        <v>324.60000000000002</v>
      </c>
      <c r="BQ7" s="83">
        <v>255.4</v>
      </c>
      <c r="BR7" s="83">
        <v>269.8</v>
      </c>
      <c r="BS7" s="83">
        <v>247.9</v>
      </c>
      <c r="BT7" s="83">
        <v>100</v>
      </c>
      <c r="BU7" s="83" t="s">
        <v>127</v>
      </c>
      <c r="BV7" s="83" t="s">
        <v>127</v>
      </c>
      <c r="BW7" s="83" t="s">
        <v>127</v>
      </c>
      <c r="BX7" s="83" t="s">
        <v>127</v>
      </c>
      <c r="BY7" s="83" t="s">
        <v>127</v>
      </c>
      <c r="BZ7" s="83" t="s">
        <v>127</v>
      </c>
      <c r="CA7" s="83" t="s">
        <v>127</v>
      </c>
      <c r="CB7" s="83" t="s">
        <v>127</v>
      </c>
      <c r="CC7" s="83" t="s">
        <v>127</v>
      </c>
      <c r="CD7" s="83" t="s">
        <v>127</v>
      </c>
      <c r="CE7" s="83" t="s">
        <v>127</v>
      </c>
      <c r="CF7" s="83" t="s">
        <v>127</v>
      </c>
      <c r="CG7" s="83">
        <v>3099</v>
      </c>
      <c r="CH7" s="83">
        <v>4655.2</v>
      </c>
      <c r="CI7" s="83">
        <v>10996.3</v>
      </c>
      <c r="CJ7" s="83">
        <v>11649.8</v>
      </c>
      <c r="CK7" s="83" t="s">
        <v>127</v>
      </c>
      <c r="CL7" s="83">
        <v>17642.5</v>
      </c>
      <c r="CM7" s="83">
        <v>18815.8</v>
      </c>
      <c r="CN7" s="83">
        <v>22847.9</v>
      </c>
      <c r="CO7" s="83">
        <v>19210.5</v>
      </c>
      <c r="CP7" s="80" t="s">
        <v>127</v>
      </c>
      <c r="CQ7" s="80">
        <v>10679</v>
      </c>
      <c r="CR7" s="80">
        <v>13973</v>
      </c>
      <c r="CS7" s="80">
        <v>48997</v>
      </c>
      <c r="CT7" s="80">
        <v>32377</v>
      </c>
      <c r="CU7" s="80" t="s">
        <v>127</v>
      </c>
      <c r="CV7" s="80">
        <v>58539</v>
      </c>
      <c r="CW7" s="80">
        <v>37685</v>
      </c>
      <c r="CX7" s="80">
        <v>2390</v>
      </c>
      <c r="CY7" s="80">
        <v>32739</v>
      </c>
      <c r="CZ7" s="80">
        <v>320</v>
      </c>
      <c r="DA7" s="83" t="s">
        <v>127</v>
      </c>
      <c r="DB7" s="83">
        <v>65.2</v>
      </c>
      <c r="DC7" s="83">
        <v>66.2</v>
      </c>
      <c r="DD7" s="83">
        <v>77.3</v>
      </c>
      <c r="DE7" s="83">
        <v>80.5</v>
      </c>
      <c r="DF7" s="83" t="s">
        <v>127</v>
      </c>
      <c r="DG7" s="83">
        <v>35.299999999999997</v>
      </c>
      <c r="DH7" s="83">
        <v>32.299999999999997</v>
      </c>
      <c r="DI7" s="83">
        <v>35.799999999999997</v>
      </c>
      <c r="DJ7" s="83">
        <v>31.7</v>
      </c>
      <c r="DK7" s="83" t="s">
        <v>127</v>
      </c>
      <c r="DL7" s="83">
        <v>2.8</v>
      </c>
      <c r="DM7" s="83">
        <v>16</v>
      </c>
      <c r="DN7" s="83">
        <v>3.6</v>
      </c>
      <c r="DO7" s="83">
        <v>3.4</v>
      </c>
      <c r="DP7" s="83" t="s">
        <v>127</v>
      </c>
      <c r="DQ7" s="83">
        <v>14.6</v>
      </c>
      <c r="DR7" s="83">
        <v>17.3</v>
      </c>
      <c r="DS7" s="83">
        <v>14.6</v>
      </c>
      <c r="DT7" s="83">
        <v>11.9</v>
      </c>
      <c r="DU7" s="83" t="s">
        <v>127</v>
      </c>
      <c r="DV7" s="83">
        <v>420.7</v>
      </c>
      <c r="DW7" s="83">
        <v>1694.1</v>
      </c>
      <c r="DX7" s="83">
        <v>855.3</v>
      </c>
      <c r="DY7" s="83">
        <v>803.5</v>
      </c>
      <c r="DZ7" s="83" t="s">
        <v>127</v>
      </c>
      <c r="EA7" s="83">
        <v>102</v>
      </c>
      <c r="EB7" s="83">
        <v>100.7</v>
      </c>
      <c r="EC7" s="83">
        <v>100.1</v>
      </c>
      <c r="ED7" s="83">
        <v>132.80000000000001</v>
      </c>
      <c r="EE7" s="83" t="s">
        <v>127</v>
      </c>
      <c r="EF7" s="83" t="s">
        <v>127</v>
      </c>
      <c r="EG7" s="83" t="s">
        <v>127</v>
      </c>
      <c r="EH7" s="83" t="s">
        <v>127</v>
      </c>
      <c r="EI7" s="83" t="s">
        <v>127</v>
      </c>
      <c r="EJ7" s="83" t="s">
        <v>127</v>
      </c>
      <c r="EK7" s="83" t="s">
        <v>127</v>
      </c>
      <c r="EL7" s="83" t="s">
        <v>127</v>
      </c>
      <c r="EM7" s="83" t="s">
        <v>127</v>
      </c>
      <c r="EN7" s="83" t="s">
        <v>127</v>
      </c>
      <c r="EO7" s="83" t="s">
        <v>127</v>
      </c>
      <c r="EP7" s="83">
        <v>0</v>
      </c>
      <c r="EQ7" s="83">
        <v>12.7</v>
      </c>
      <c r="ER7" s="83">
        <v>67.099999999999994</v>
      </c>
      <c r="ES7" s="83">
        <v>65.099999999999994</v>
      </c>
      <c r="ET7" s="83" t="s">
        <v>127</v>
      </c>
      <c r="EU7" s="83">
        <v>74.599999999999994</v>
      </c>
      <c r="EV7" s="83">
        <v>77.099999999999994</v>
      </c>
      <c r="EW7" s="83">
        <v>79.8</v>
      </c>
      <c r="EX7" s="83">
        <v>88</v>
      </c>
      <c r="EY7" s="80">
        <v>320</v>
      </c>
      <c r="EZ7" s="83" t="s">
        <v>127</v>
      </c>
      <c r="FA7" s="83">
        <v>65.2</v>
      </c>
      <c r="FB7" s="83">
        <v>66.2</v>
      </c>
      <c r="FC7" s="83">
        <v>77.3</v>
      </c>
      <c r="FD7" s="83">
        <v>80.5</v>
      </c>
      <c r="FE7" s="83" t="s">
        <v>127</v>
      </c>
      <c r="FF7" s="83">
        <v>56.1</v>
      </c>
      <c r="FG7" s="83">
        <v>61.8</v>
      </c>
      <c r="FH7" s="83">
        <v>61.6</v>
      </c>
      <c r="FI7" s="83">
        <v>57.3</v>
      </c>
      <c r="FJ7" s="83" t="s">
        <v>127</v>
      </c>
      <c r="FK7" s="83">
        <v>2.8</v>
      </c>
      <c r="FL7" s="83">
        <v>16</v>
      </c>
      <c r="FM7" s="83">
        <v>3.6</v>
      </c>
      <c r="FN7" s="83">
        <v>3.4</v>
      </c>
      <c r="FO7" s="83" t="s">
        <v>127</v>
      </c>
      <c r="FP7" s="83">
        <v>16.7</v>
      </c>
      <c r="FQ7" s="83">
        <v>8.6999999999999993</v>
      </c>
      <c r="FR7" s="83">
        <v>5.7</v>
      </c>
      <c r="FS7" s="83">
        <v>4.2</v>
      </c>
      <c r="FT7" s="83" t="s">
        <v>127</v>
      </c>
      <c r="FU7" s="83">
        <v>420.7</v>
      </c>
      <c r="FV7" s="83">
        <v>1694.1</v>
      </c>
      <c r="FW7" s="83">
        <v>855.3</v>
      </c>
      <c r="FX7" s="83">
        <v>803.5</v>
      </c>
      <c r="FY7" s="83" t="s">
        <v>127</v>
      </c>
      <c r="FZ7" s="83">
        <v>333.7</v>
      </c>
      <c r="GA7" s="83">
        <v>351.4</v>
      </c>
      <c r="GB7" s="83">
        <v>390.3</v>
      </c>
      <c r="GC7" s="83">
        <v>394.9</v>
      </c>
      <c r="GD7" s="83" t="s">
        <v>127</v>
      </c>
      <c r="GE7" s="83" t="s">
        <v>127</v>
      </c>
      <c r="GF7" s="83" t="s">
        <v>127</v>
      </c>
      <c r="GG7" s="83" t="s">
        <v>127</v>
      </c>
      <c r="GH7" s="83" t="s">
        <v>127</v>
      </c>
      <c r="GI7" s="83" t="s">
        <v>127</v>
      </c>
      <c r="GJ7" s="83" t="s">
        <v>127</v>
      </c>
      <c r="GK7" s="83" t="s">
        <v>127</v>
      </c>
      <c r="GL7" s="83" t="s">
        <v>127</v>
      </c>
      <c r="GM7" s="83" t="s">
        <v>127</v>
      </c>
      <c r="GN7" s="83" t="s">
        <v>127</v>
      </c>
      <c r="GO7" s="83">
        <v>0</v>
      </c>
      <c r="GP7" s="83">
        <v>12.7</v>
      </c>
      <c r="GQ7" s="83">
        <v>67.099999999999994</v>
      </c>
      <c r="GR7" s="83">
        <v>65.099999999999994</v>
      </c>
      <c r="GS7" s="83" t="s">
        <v>127</v>
      </c>
      <c r="GT7" s="83">
        <v>58.4</v>
      </c>
      <c r="GU7" s="83">
        <v>80.599999999999994</v>
      </c>
      <c r="GV7" s="83">
        <v>85.6</v>
      </c>
      <c r="GW7" s="83">
        <v>92</v>
      </c>
      <c r="GX7" s="80" t="s">
        <v>127</v>
      </c>
      <c r="GY7" s="83" t="s">
        <v>127</v>
      </c>
      <c r="GZ7" s="83" t="s">
        <v>127</v>
      </c>
      <c r="HA7" s="83" t="s">
        <v>127</v>
      </c>
      <c r="HB7" s="83" t="s">
        <v>127</v>
      </c>
      <c r="HC7" s="83" t="s">
        <v>127</v>
      </c>
      <c r="HD7" s="83" t="s">
        <v>127</v>
      </c>
      <c r="HE7" s="83">
        <v>48.9</v>
      </c>
      <c r="HF7" s="83">
        <v>47.8</v>
      </c>
      <c r="HG7" s="83">
        <v>53.5</v>
      </c>
      <c r="HH7" s="83">
        <v>62.3</v>
      </c>
      <c r="HI7" s="83" t="s">
        <v>127</v>
      </c>
      <c r="HJ7" s="83" t="s">
        <v>127</v>
      </c>
      <c r="HK7" s="83" t="s">
        <v>127</v>
      </c>
      <c r="HL7" s="83" t="s">
        <v>127</v>
      </c>
      <c r="HM7" s="83" t="s">
        <v>127</v>
      </c>
      <c r="HN7" s="83" t="s">
        <v>127</v>
      </c>
      <c r="HO7" s="83">
        <v>5.5</v>
      </c>
      <c r="HP7" s="83">
        <v>13.8</v>
      </c>
      <c r="HQ7" s="83">
        <v>9.4</v>
      </c>
      <c r="HR7" s="83">
        <v>8.1999999999999993</v>
      </c>
      <c r="HS7" s="83" t="s">
        <v>127</v>
      </c>
      <c r="HT7" s="83" t="s">
        <v>127</v>
      </c>
      <c r="HU7" s="83" t="s">
        <v>127</v>
      </c>
      <c r="HV7" s="83" t="s">
        <v>127</v>
      </c>
      <c r="HW7" s="83" t="s">
        <v>127</v>
      </c>
      <c r="HX7" s="83" t="s">
        <v>127</v>
      </c>
      <c r="HY7" s="83">
        <v>14.4</v>
      </c>
      <c r="HZ7" s="83">
        <v>11.3</v>
      </c>
      <c r="IA7" s="83">
        <v>0.5</v>
      </c>
      <c r="IB7" s="83">
        <v>16.7</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t="s">
        <v>127</v>
      </c>
      <c r="IS7" s="83">
        <v>55.8</v>
      </c>
      <c r="IT7" s="83">
        <v>57.2</v>
      </c>
      <c r="IU7" s="83">
        <v>54.1</v>
      </c>
      <c r="IV7" s="83">
        <v>58.2</v>
      </c>
      <c r="IW7" s="80" t="s">
        <v>127</v>
      </c>
      <c r="IX7" s="83" t="s">
        <v>127</v>
      </c>
      <c r="IY7" s="83" t="s">
        <v>127</v>
      </c>
      <c r="IZ7" s="83" t="s">
        <v>127</v>
      </c>
      <c r="JA7" s="83" t="s">
        <v>127</v>
      </c>
      <c r="JB7" s="83" t="s">
        <v>127</v>
      </c>
      <c r="JC7" s="83" t="s">
        <v>127</v>
      </c>
      <c r="JD7" s="83">
        <v>18.5</v>
      </c>
      <c r="JE7" s="83">
        <v>16.100000000000001</v>
      </c>
      <c r="JF7" s="83">
        <v>19.600000000000001</v>
      </c>
      <c r="JG7" s="83">
        <v>17.899999999999999</v>
      </c>
      <c r="JH7" s="83" t="s">
        <v>127</v>
      </c>
      <c r="JI7" s="83" t="s">
        <v>127</v>
      </c>
      <c r="JJ7" s="83" t="s">
        <v>127</v>
      </c>
      <c r="JK7" s="83" t="s">
        <v>127</v>
      </c>
      <c r="JL7" s="83" t="s">
        <v>127</v>
      </c>
      <c r="JM7" s="83" t="s">
        <v>127</v>
      </c>
      <c r="JN7" s="83">
        <v>46.6</v>
      </c>
      <c r="JO7" s="83">
        <v>48.3</v>
      </c>
      <c r="JP7" s="83">
        <v>48.2</v>
      </c>
      <c r="JQ7" s="83">
        <v>34.5</v>
      </c>
      <c r="JR7" s="83" t="s">
        <v>127</v>
      </c>
      <c r="JS7" s="83" t="s">
        <v>127</v>
      </c>
      <c r="JT7" s="83" t="s">
        <v>127</v>
      </c>
      <c r="JU7" s="83" t="s">
        <v>127</v>
      </c>
      <c r="JV7" s="83" t="s">
        <v>127</v>
      </c>
      <c r="JW7" s="83" t="s">
        <v>127</v>
      </c>
      <c r="JX7" s="83">
        <v>146.19999999999999</v>
      </c>
      <c r="JY7" s="83">
        <v>137.1</v>
      </c>
      <c r="JZ7" s="83">
        <v>83.3</v>
      </c>
      <c r="KA7" s="83">
        <v>61.6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t="s">
        <v>127</v>
      </c>
      <c r="KR7" s="83">
        <v>98.4</v>
      </c>
      <c r="KS7" s="83">
        <v>98.4</v>
      </c>
      <c r="KT7" s="83">
        <v>99.1</v>
      </c>
      <c r="KU7" s="83">
        <v>98.8</v>
      </c>
      <c r="KV7" s="80" t="s">
        <v>127</v>
      </c>
      <c r="KW7" s="83" t="s">
        <v>127</v>
      </c>
      <c r="KX7" s="83" t="s">
        <v>127</v>
      </c>
      <c r="KY7" s="83" t="s">
        <v>127</v>
      </c>
      <c r="KZ7" s="83" t="s">
        <v>127</v>
      </c>
      <c r="LA7" s="83" t="s">
        <v>127</v>
      </c>
      <c r="LB7" s="83" t="s">
        <v>127</v>
      </c>
      <c r="LC7" s="83">
        <v>13.7</v>
      </c>
      <c r="LD7" s="83">
        <v>12</v>
      </c>
      <c r="LE7" s="83">
        <v>14.5</v>
      </c>
      <c r="LF7" s="83">
        <v>14.9</v>
      </c>
      <c r="LG7" s="83" t="s">
        <v>127</v>
      </c>
      <c r="LH7" s="83" t="s">
        <v>127</v>
      </c>
      <c r="LI7" s="83" t="s">
        <v>127</v>
      </c>
      <c r="LJ7" s="83" t="s">
        <v>127</v>
      </c>
      <c r="LK7" s="83" t="s">
        <v>127</v>
      </c>
      <c r="LL7" s="83" t="s">
        <v>127</v>
      </c>
      <c r="LM7" s="83">
        <v>2.5</v>
      </c>
      <c r="LN7" s="83">
        <v>0.3</v>
      </c>
      <c r="LO7" s="83">
        <v>0.3</v>
      </c>
      <c r="LP7" s="83">
        <v>0.3</v>
      </c>
      <c r="LQ7" s="83" t="s">
        <v>127</v>
      </c>
      <c r="LR7" s="83" t="s">
        <v>127</v>
      </c>
      <c r="LS7" s="83" t="s">
        <v>127</v>
      </c>
      <c r="LT7" s="83" t="s">
        <v>127</v>
      </c>
      <c r="LU7" s="83" t="s">
        <v>127</v>
      </c>
      <c r="LV7" s="83" t="s">
        <v>127</v>
      </c>
      <c r="LW7" s="83">
        <v>259</v>
      </c>
      <c r="LX7" s="83">
        <v>197.2</v>
      </c>
      <c r="LY7" s="83">
        <v>184.6</v>
      </c>
      <c r="LZ7" s="83">
        <v>174.5</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t="s">
        <v>127</v>
      </c>
      <c r="MQ7" s="83">
        <v>100</v>
      </c>
      <c r="MR7" s="83">
        <v>98.2</v>
      </c>
      <c r="MS7" s="83">
        <v>98.8</v>
      </c>
      <c r="MT7" s="83">
        <v>98.3</v>
      </c>
      <c r="MU7" s="83" t="s">
        <v>127</v>
      </c>
      <c r="MV7" s="83">
        <v>2</v>
      </c>
      <c r="MW7" s="83">
        <v>2</v>
      </c>
      <c r="MX7" s="83">
        <v>2</v>
      </c>
      <c r="MY7" s="83" t="s">
        <v>127</v>
      </c>
      <c r="MZ7" s="83" t="s">
        <v>127</v>
      </c>
      <c r="NA7" s="83" t="s">
        <v>127</v>
      </c>
      <c r="NB7" s="83" t="s">
        <v>127</v>
      </c>
      <c r="NC7" s="83" t="s">
        <v>127</v>
      </c>
      <c r="ND7" s="83" t="s">
        <v>127</v>
      </c>
      <c r="NE7" s="83" t="s">
        <v>127</v>
      </c>
      <c r="NF7" s="83" t="s">
        <v>127</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132</v>
      </c>
      <c r="FB8" s="85"/>
      <c r="FC8" s="85"/>
      <c r="FD8" s="85"/>
      <c r="FE8" s="85"/>
      <c r="FF8" s="86"/>
      <c r="FG8" s="85"/>
      <c r="FH8" s="85"/>
      <c r="FI8" s="85" t="str">
        <f>FJ4</f>
        <v>修繕費比率（％）</v>
      </c>
      <c r="FJ8" s="85" t="b">
        <f>IF(SUM($M$6,$MU$7:$MX$7)=0,FALSE,TRUE)</f>
        <v>1</v>
      </c>
      <c r="FK8" s="87" t="s">
        <v>132</v>
      </c>
      <c r="FL8" s="85"/>
      <c r="FM8" s="85"/>
      <c r="FN8" s="85"/>
      <c r="FO8" s="85"/>
      <c r="FP8" s="85"/>
      <c r="FQ8" s="86"/>
      <c r="FR8" s="85"/>
      <c r="FS8" s="85" t="str">
        <f>FT4</f>
        <v>企業債残高対料金収入比率（％）</v>
      </c>
      <c r="FT8" s="85" t="b">
        <f>IF(SUM($M$6,$MU$7:$MX$7)=0,FALSE,TRUE)</f>
        <v>1</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1</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0</v>
      </c>
      <c r="KX8" s="87" t="s">
        <v>132</v>
      </c>
      <c r="KY8" s="85"/>
      <c r="KZ8" s="85"/>
      <c r="LA8" s="85"/>
      <c r="LB8" s="85"/>
      <c r="LC8" s="86"/>
      <c r="LD8" s="85"/>
      <c r="LE8" s="85"/>
      <c r="LF8" s="85" t="str">
        <f>LG4</f>
        <v>修繕費比率（％）</v>
      </c>
      <c r="LG8" s="85" t="b">
        <f>IF(SUM($P$7,$NG$7:$NJ$7)=0,FALSE,TRUE)</f>
        <v>0</v>
      </c>
      <c r="LH8" s="87" t="s">
        <v>132</v>
      </c>
      <c r="LI8" s="85"/>
      <c r="LJ8" s="85"/>
      <c r="LK8" s="85"/>
      <c r="LL8" s="85"/>
      <c r="LM8" s="85"/>
      <c r="LN8" s="86"/>
      <c r="LO8" s="85"/>
      <c r="LP8" s="85" t="str">
        <f>LQ4</f>
        <v>企業債残高対料金収入比率（％）</v>
      </c>
      <c r="LQ8" s="85" t="b">
        <f>IF(SUM($P$7,$NG$7:$NJ$7)=0,FALSE,TRUE)</f>
        <v>0</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0</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（最大出力合計320kW）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（最大出力合計320kW）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140</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t="str">
        <f>AY7</f>
        <v>-</v>
      </c>
      <c r="AZ11" s="95">
        <f>AZ7</f>
        <v>288.39999999999998</v>
      </c>
      <c r="BA11" s="95">
        <f>BA7</f>
        <v>258.3</v>
      </c>
      <c r="BB11" s="95">
        <f>BB7</f>
        <v>238.7</v>
      </c>
      <c r="BC11" s="95">
        <f>BC7</f>
        <v>154.4</v>
      </c>
      <c r="BD11" s="84"/>
      <c r="BE11" s="84"/>
      <c r="BF11" s="84"/>
      <c r="BG11" s="84"/>
      <c r="BH11" s="84"/>
      <c r="BI11" s="94" t="s">
        <v>141</v>
      </c>
      <c r="BJ11" s="95" t="str">
        <f>BJ7</f>
        <v>-</v>
      </c>
      <c r="BK11" s="95">
        <f>BK7</f>
        <v>314.2</v>
      </c>
      <c r="BL11" s="95">
        <f>BL7</f>
        <v>284.39999999999998</v>
      </c>
      <c r="BM11" s="95">
        <f>BM7</f>
        <v>757</v>
      </c>
      <c r="BN11" s="95">
        <f>BN7</f>
        <v>529.20000000000005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t="str">
        <f>CF7</f>
        <v>-</v>
      </c>
      <c r="CG11" s="95">
        <f>CG7</f>
        <v>3099</v>
      </c>
      <c r="CH11" s="95">
        <f>CH7</f>
        <v>4655.2</v>
      </c>
      <c r="CI11" s="95">
        <f>CI7</f>
        <v>10996.3</v>
      </c>
      <c r="CJ11" s="95">
        <f>CJ7</f>
        <v>11649.8</v>
      </c>
      <c r="CK11" s="84"/>
      <c r="CL11" s="84"/>
      <c r="CM11" s="84"/>
      <c r="CN11" s="84"/>
      <c r="CO11" s="94" t="s">
        <v>141</v>
      </c>
      <c r="CP11" s="96" t="str">
        <f>CP7</f>
        <v>-</v>
      </c>
      <c r="CQ11" s="96">
        <f>CQ7</f>
        <v>10679</v>
      </c>
      <c r="CR11" s="96">
        <f>CR7</f>
        <v>13973</v>
      </c>
      <c r="CS11" s="96">
        <f>CS7</f>
        <v>48997</v>
      </c>
      <c r="CT11" s="96">
        <f>CT7</f>
        <v>32377</v>
      </c>
      <c r="CU11" s="84"/>
      <c r="CV11" s="84"/>
      <c r="CW11" s="84"/>
      <c r="CX11" s="84"/>
      <c r="CY11" s="84"/>
      <c r="CZ11" s="94" t="s">
        <v>142</v>
      </c>
      <c r="DA11" s="95" t="str">
        <f>DA7</f>
        <v>-</v>
      </c>
      <c r="DB11" s="95">
        <f>DB7</f>
        <v>65.2</v>
      </c>
      <c r="DC11" s="95">
        <f>DC7</f>
        <v>66.2</v>
      </c>
      <c r="DD11" s="95">
        <f>DD7</f>
        <v>77.3</v>
      </c>
      <c r="DE11" s="95">
        <f>DE7</f>
        <v>80.5</v>
      </c>
      <c r="DF11" s="84"/>
      <c r="DG11" s="84"/>
      <c r="DH11" s="84"/>
      <c r="DI11" s="84"/>
      <c r="DJ11" s="94" t="s">
        <v>141</v>
      </c>
      <c r="DK11" s="95" t="str">
        <f>DK7</f>
        <v>-</v>
      </c>
      <c r="DL11" s="95">
        <f>DL7</f>
        <v>2.8</v>
      </c>
      <c r="DM11" s="95">
        <f>DM7</f>
        <v>16</v>
      </c>
      <c r="DN11" s="95">
        <f>DN7</f>
        <v>3.6</v>
      </c>
      <c r="DO11" s="95">
        <f>DO7</f>
        <v>3.4</v>
      </c>
      <c r="DP11" s="84"/>
      <c r="DQ11" s="84"/>
      <c r="DR11" s="84"/>
      <c r="DS11" s="84"/>
      <c r="DT11" s="94" t="s">
        <v>141</v>
      </c>
      <c r="DU11" s="95" t="str">
        <f>DU7</f>
        <v>-</v>
      </c>
      <c r="DV11" s="95">
        <f>DV7</f>
        <v>420.7</v>
      </c>
      <c r="DW11" s="95">
        <f>DW7</f>
        <v>1694.1</v>
      </c>
      <c r="DX11" s="95">
        <f>DX7</f>
        <v>855.3</v>
      </c>
      <c r="DY11" s="95">
        <f>DY7</f>
        <v>803.5</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t="str">
        <f>EO7</f>
        <v>-</v>
      </c>
      <c r="EP11" s="95">
        <f>EP7</f>
        <v>0</v>
      </c>
      <c r="EQ11" s="95">
        <f>EQ7</f>
        <v>12.7</v>
      </c>
      <c r="ER11" s="95">
        <f>ER7</f>
        <v>67.099999999999994</v>
      </c>
      <c r="ES11" s="95">
        <f>ES7</f>
        <v>65.099999999999994</v>
      </c>
      <c r="ET11" s="84"/>
      <c r="EU11" s="84"/>
      <c r="EV11" s="84"/>
      <c r="EW11" s="84"/>
      <c r="EX11" s="84"/>
      <c r="EY11" s="94" t="s">
        <v>141</v>
      </c>
      <c r="EZ11" s="95" t="str">
        <f>EZ7</f>
        <v>-</v>
      </c>
      <c r="FA11" s="95">
        <f>FA7</f>
        <v>65.2</v>
      </c>
      <c r="FB11" s="95">
        <f>FB7</f>
        <v>66.2</v>
      </c>
      <c r="FC11" s="95">
        <f>FC7</f>
        <v>77.3</v>
      </c>
      <c r="FD11" s="95">
        <f>FD7</f>
        <v>80.5</v>
      </c>
      <c r="FE11" s="84"/>
      <c r="FF11" s="84"/>
      <c r="FG11" s="84"/>
      <c r="FH11" s="84"/>
      <c r="FI11" s="94" t="s">
        <v>143</v>
      </c>
      <c r="FJ11" s="95" t="str">
        <f>FJ7</f>
        <v>-</v>
      </c>
      <c r="FK11" s="95">
        <f>FK7</f>
        <v>2.8</v>
      </c>
      <c r="FL11" s="95">
        <f>FL7</f>
        <v>16</v>
      </c>
      <c r="FM11" s="95">
        <f>FM7</f>
        <v>3.6</v>
      </c>
      <c r="FN11" s="95">
        <f>FN7</f>
        <v>3.4</v>
      </c>
      <c r="FO11" s="84"/>
      <c r="FP11" s="84"/>
      <c r="FQ11" s="84"/>
      <c r="FR11" s="84"/>
      <c r="FS11" s="94" t="s">
        <v>142</v>
      </c>
      <c r="FT11" s="95" t="str">
        <f>FT7</f>
        <v>-</v>
      </c>
      <c r="FU11" s="95">
        <f>FU7</f>
        <v>420.7</v>
      </c>
      <c r="FV11" s="95">
        <f>FV7</f>
        <v>1694.1</v>
      </c>
      <c r="FW11" s="95">
        <f>FW7</f>
        <v>855.3</v>
      </c>
      <c r="FX11" s="95">
        <f>FX7</f>
        <v>803.5</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f>GO7</f>
        <v>0</v>
      </c>
      <c r="GP11" s="95">
        <f>GP7</f>
        <v>12.7</v>
      </c>
      <c r="GQ11" s="95">
        <f>GQ7</f>
        <v>67.099999999999994</v>
      </c>
      <c r="GR11" s="95">
        <f>GR7</f>
        <v>65.099999999999994</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141</v>
      </c>
      <c r="LG11" s="95" t="str">
        <f>LG7</f>
        <v>-</v>
      </c>
      <c r="LH11" s="95" t="str">
        <f>LH7</f>
        <v>-</v>
      </c>
      <c r="LI11" s="95" t="str">
        <f>LI7</f>
        <v>-</v>
      </c>
      <c r="LJ11" s="95" t="str">
        <f>LJ7</f>
        <v>-</v>
      </c>
      <c r="LK11" s="95" t="str">
        <f>LK7</f>
        <v>-</v>
      </c>
      <c r="LL11" s="84"/>
      <c r="LM11" s="84"/>
      <c r="LN11" s="84"/>
      <c r="LO11" s="84"/>
      <c r="LP11" s="94" t="s">
        <v>141</v>
      </c>
      <c r="LQ11" s="95" t="str">
        <f>LQ7</f>
        <v>-</v>
      </c>
      <c r="LR11" s="95" t="str">
        <f>LR7</f>
        <v>-</v>
      </c>
      <c r="LS11" s="95" t="str">
        <f>LS7</f>
        <v>-</v>
      </c>
      <c r="LT11" s="95" t="str">
        <f>LT7</f>
        <v>-</v>
      </c>
      <c r="LU11" s="95" t="str">
        <f>LU7</f>
        <v>-</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t="str">
        <f>BD7</f>
        <v>-</v>
      </c>
      <c r="AZ12" s="95">
        <f>BE7</f>
        <v>124.4</v>
      </c>
      <c r="BA12" s="95">
        <f>BF7</f>
        <v>118.8</v>
      </c>
      <c r="BB12" s="95">
        <f>BG7</f>
        <v>88.8</v>
      </c>
      <c r="BC12" s="95">
        <f>BH7</f>
        <v>121.3</v>
      </c>
      <c r="BD12" s="84"/>
      <c r="BE12" s="84"/>
      <c r="BF12" s="84"/>
      <c r="BG12" s="84"/>
      <c r="BH12" s="84"/>
      <c r="BI12" s="94" t="s">
        <v>144</v>
      </c>
      <c r="BJ12" s="95" t="str">
        <f>BO7</f>
        <v>-</v>
      </c>
      <c r="BK12" s="95">
        <f>BP7</f>
        <v>324.60000000000002</v>
      </c>
      <c r="BL12" s="95">
        <f>BQ7</f>
        <v>255.4</v>
      </c>
      <c r="BM12" s="95">
        <f>BR7</f>
        <v>269.8</v>
      </c>
      <c r="BN12" s="95">
        <f>BS7</f>
        <v>247.9</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t="str">
        <f>CK7</f>
        <v>-</v>
      </c>
      <c r="CG12" s="95">
        <f>CL7</f>
        <v>17642.5</v>
      </c>
      <c r="CH12" s="95">
        <f>CM7</f>
        <v>18815.8</v>
      </c>
      <c r="CI12" s="95">
        <f>CN7</f>
        <v>22847.9</v>
      </c>
      <c r="CJ12" s="95">
        <f>CO7</f>
        <v>19210.5</v>
      </c>
      <c r="CK12" s="84"/>
      <c r="CL12" s="84"/>
      <c r="CM12" s="84"/>
      <c r="CN12" s="84"/>
      <c r="CO12" s="94" t="s">
        <v>144</v>
      </c>
      <c r="CP12" s="96" t="str">
        <f>CU7</f>
        <v>-</v>
      </c>
      <c r="CQ12" s="96">
        <f>CV7</f>
        <v>58539</v>
      </c>
      <c r="CR12" s="96">
        <f>CW7</f>
        <v>37685</v>
      </c>
      <c r="CS12" s="96">
        <f>CX7</f>
        <v>2390</v>
      </c>
      <c r="CT12" s="96">
        <f>CY7</f>
        <v>32739</v>
      </c>
      <c r="CU12" s="84"/>
      <c r="CV12" s="84"/>
      <c r="CW12" s="84"/>
      <c r="CX12" s="84"/>
      <c r="CY12" s="84"/>
      <c r="CZ12" s="94" t="s">
        <v>144</v>
      </c>
      <c r="DA12" s="95" t="str">
        <f>DF7</f>
        <v>-</v>
      </c>
      <c r="DB12" s="95">
        <f>DG7</f>
        <v>35.299999999999997</v>
      </c>
      <c r="DC12" s="95">
        <f>DH7</f>
        <v>32.299999999999997</v>
      </c>
      <c r="DD12" s="95">
        <f>DI7</f>
        <v>35.799999999999997</v>
      </c>
      <c r="DE12" s="95">
        <f>DJ7</f>
        <v>31.7</v>
      </c>
      <c r="DF12" s="84"/>
      <c r="DG12" s="84"/>
      <c r="DH12" s="84"/>
      <c r="DI12" s="84"/>
      <c r="DJ12" s="94" t="s">
        <v>144</v>
      </c>
      <c r="DK12" s="95" t="str">
        <f>DP7</f>
        <v>-</v>
      </c>
      <c r="DL12" s="95">
        <f>DQ7</f>
        <v>14.6</v>
      </c>
      <c r="DM12" s="95">
        <f>DR7</f>
        <v>17.3</v>
      </c>
      <c r="DN12" s="95">
        <f>DS7</f>
        <v>14.6</v>
      </c>
      <c r="DO12" s="95">
        <f>DT7</f>
        <v>11.9</v>
      </c>
      <c r="DP12" s="84"/>
      <c r="DQ12" s="84"/>
      <c r="DR12" s="84"/>
      <c r="DS12" s="84"/>
      <c r="DT12" s="94" t="s">
        <v>145</v>
      </c>
      <c r="DU12" s="95" t="str">
        <f>DZ7</f>
        <v>-</v>
      </c>
      <c r="DV12" s="95">
        <f>EA7</f>
        <v>102</v>
      </c>
      <c r="DW12" s="95">
        <f>EB7</f>
        <v>100.7</v>
      </c>
      <c r="DX12" s="95">
        <f>EC7</f>
        <v>100.1</v>
      </c>
      <c r="DY12" s="95">
        <f>ED7</f>
        <v>132.80000000000001</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t="str">
        <f>ET7</f>
        <v>-</v>
      </c>
      <c r="EP12" s="95">
        <f>EU7</f>
        <v>74.599999999999994</v>
      </c>
      <c r="EQ12" s="95">
        <f>EV7</f>
        <v>77.099999999999994</v>
      </c>
      <c r="ER12" s="95">
        <f>EW7</f>
        <v>79.8</v>
      </c>
      <c r="ES12" s="95">
        <f>EX7</f>
        <v>88</v>
      </c>
      <c r="ET12" s="84"/>
      <c r="EU12" s="84"/>
      <c r="EV12" s="84"/>
      <c r="EW12" s="84"/>
      <c r="EX12" s="84"/>
      <c r="EY12" s="94" t="s">
        <v>144</v>
      </c>
      <c r="EZ12" s="95" t="str">
        <f>IF($EZ$8,FE7,"-")</f>
        <v>-</v>
      </c>
      <c r="FA12" s="95">
        <f>IF($EZ$8,FF7,"-")</f>
        <v>56.1</v>
      </c>
      <c r="FB12" s="95">
        <f>IF($EZ$8,FG7,"-")</f>
        <v>61.8</v>
      </c>
      <c r="FC12" s="95">
        <f>IF($EZ$8,FH7,"-")</f>
        <v>61.6</v>
      </c>
      <c r="FD12" s="95">
        <f>IF($EZ$8,FI7,"-")</f>
        <v>57.3</v>
      </c>
      <c r="FE12" s="84"/>
      <c r="FF12" s="84"/>
      <c r="FG12" s="84"/>
      <c r="FH12" s="84"/>
      <c r="FI12" s="94" t="s">
        <v>144</v>
      </c>
      <c r="FJ12" s="95" t="str">
        <f>IF($FJ$8,FO7,"-")</f>
        <v>-</v>
      </c>
      <c r="FK12" s="95">
        <f>IF($FJ$8,FP7,"-")</f>
        <v>16.7</v>
      </c>
      <c r="FL12" s="95">
        <f>IF($FJ$8,FQ7,"-")</f>
        <v>8.6999999999999993</v>
      </c>
      <c r="FM12" s="95">
        <f>IF($FJ$8,FR7,"-")</f>
        <v>5.7</v>
      </c>
      <c r="FN12" s="95">
        <f>IF($FJ$8,FS7,"-")</f>
        <v>4.2</v>
      </c>
      <c r="FO12" s="84"/>
      <c r="FP12" s="84"/>
      <c r="FQ12" s="84"/>
      <c r="FR12" s="84"/>
      <c r="FS12" s="94" t="s">
        <v>144</v>
      </c>
      <c r="FT12" s="95" t="str">
        <f>IF($FT$8,FY7,"-")</f>
        <v>-</v>
      </c>
      <c r="FU12" s="95">
        <f>IF($FT$8,FZ7,"-")</f>
        <v>333.7</v>
      </c>
      <c r="FV12" s="95">
        <f>IF($FT$8,GA7,"-")</f>
        <v>351.4</v>
      </c>
      <c r="FW12" s="95">
        <f>IF($FT$8,GB7,"-")</f>
        <v>390.3</v>
      </c>
      <c r="FX12" s="95">
        <f>IF($FT$8,GC7,"-")</f>
        <v>394.9</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f>IF($GN$8,GT7,"-")</f>
        <v>58.4</v>
      </c>
      <c r="GP12" s="95">
        <f>IF($GN$8,GU7,"-")</f>
        <v>80.599999999999994</v>
      </c>
      <c r="GQ12" s="95">
        <f>IF($GN$8,GV7,"-")</f>
        <v>85.6</v>
      </c>
      <c r="GR12" s="95">
        <f>IF($GN$8,GW7,"-")</f>
        <v>92</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t="str">
        <f>IF($IX$8,JC7,"-")</f>
        <v>-</v>
      </c>
      <c r="IY12" s="95" t="str">
        <f>IF($IX$8,JD7,"-")</f>
        <v>-</v>
      </c>
      <c r="IZ12" s="95" t="str">
        <f>IF($IX$8,JE7,"-")</f>
        <v>-</v>
      </c>
      <c r="JA12" s="95" t="str">
        <f>IF($IX$8,JF7,"-")</f>
        <v>-</v>
      </c>
      <c r="JB12" s="95" t="str">
        <f>IF($IX$8,JG7,"-")</f>
        <v>-</v>
      </c>
      <c r="JC12" s="84"/>
      <c r="JD12" s="84"/>
      <c r="JE12" s="84"/>
      <c r="JF12" s="84"/>
      <c r="JG12" s="94" t="s">
        <v>144</v>
      </c>
      <c r="JH12" s="95" t="str">
        <f>IF($JH$8,JM7,"-")</f>
        <v>-</v>
      </c>
      <c r="JI12" s="95" t="str">
        <f>IF($JH$8,JN7,"-")</f>
        <v>-</v>
      </c>
      <c r="JJ12" s="95" t="str">
        <f>IF($JH$8,JO7,"-")</f>
        <v>-</v>
      </c>
      <c r="JK12" s="95" t="str">
        <f>IF($JH$8,JP7,"-")</f>
        <v>-</v>
      </c>
      <c r="JL12" s="95" t="str">
        <f>IF($JH$8,JQ7,"-")</f>
        <v>-</v>
      </c>
      <c r="JM12" s="84"/>
      <c r="JN12" s="84"/>
      <c r="JO12" s="84"/>
      <c r="JP12" s="84"/>
      <c r="JQ12" s="94" t="s">
        <v>144</v>
      </c>
      <c r="JR12" s="95" t="str">
        <f>IF($JR$8,JW7,"-")</f>
        <v>-</v>
      </c>
      <c r="JS12" s="95" t="str">
        <f>IF($JR$8,JX7,"-")</f>
        <v>-</v>
      </c>
      <c r="JT12" s="95" t="str">
        <f>IF($JR$8,JY7,"-")</f>
        <v>-</v>
      </c>
      <c r="JU12" s="95" t="str">
        <f>IF($JR$8,JZ7,"-")</f>
        <v>-</v>
      </c>
      <c r="JV12" s="95" t="str">
        <f>IF($JR$8,KA7,"-")</f>
        <v>-</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147</v>
      </c>
      <c r="C14" s="99"/>
      <c r="D14" s="100"/>
      <c r="E14" s="99"/>
      <c r="F14" s="197" t="s">
        <v>148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t="e">
        <f>IF(AY7="-",NA(),AY7)</f>
        <v>#N/A</v>
      </c>
      <c r="AZ17" s="106">
        <f t="shared" ref="AZ17:BC17" si="9">IF(AZ7="-",NA(),AZ7)</f>
        <v>288.39999999999998</v>
      </c>
      <c r="BA17" s="106">
        <f t="shared" si="9"/>
        <v>258.3</v>
      </c>
      <c r="BB17" s="106">
        <f t="shared" si="9"/>
        <v>238.7</v>
      </c>
      <c r="BC17" s="106">
        <f t="shared" si="9"/>
        <v>154.4</v>
      </c>
      <c r="BD17" s="100"/>
      <c r="BE17" s="100"/>
      <c r="BF17" s="100"/>
      <c r="BG17" s="100"/>
      <c r="BH17" s="100"/>
      <c r="BI17" s="105" t="s">
        <v>159</v>
      </c>
      <c r="BJ17" s="106" t="e">
        <f>IF(BJ7="-",NA(),BJ7)</f>
        <v>#N/A</v>
      </c>
      <c r="BK17" s="106">
        <f t="shared" ref="BK17:BN17" si="10">IF(BK7="-",NA(),BK7)</f>
        <v>314.2</v>
      </c>
      <c r="BL17" s="106">
        <f t="shared" si="10"/>
        <v>284.39999999999998</v>
      </c>
      <c r="BM17" s="106">
        <f t="shared" si="10"/>
        <v>757</v>
      </c>
      <c r="BN17" s="106">
        <f t="shared" si="10"/>
        <v>529.20000000000005</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t="e">
        <f>IF(CF7="-",NA(),CF7)</f>
        <v>#N/A</v>
      </c>
      <c r="CG17" s="106">
        <f t="shared" ref="CG17:CJ17" si="12">IF(CG7="-",NA(),CG7)</f>
        <v>3099</v>
      </c>
      <c r="CH17" s="106">
        <f t="shared" si="12"/>
        <v>4655.2</v>
      </c>
      <c r="CI17" s="106">
        <f t="shared" si="12"/>
        <v>10996.3</v>
      </c>
      <c r="CJ17" s="106">
        <f t="shared" si="12"/>
        <v>11649.8</v>
      </c>
      <c r="CK17" s="100"/>
      <c r="CL17" s="100"/>
      <c r="CM17" s="100"/>
      <c r="CN17" s="100"/>
      <c r="CO17" s="105" t="s">
        <v>159</v>
      </c>
      <c r="CP17" s="107" t="e">
        <f>IF(CP7="-",NA(),CP7)</f>
        <v>#N/A</v>
      </c>
      <c r="CQ17" s="107">
        <f t="shared" ref="CQ17:CT17" si="13">IF(CQ7="-",NA(),CQ7)</f>
        <v>10679</v>
      </c>
      <c r="CR17" s="107">
        <f t="shared" si="13"/>
        <v>13973</v>
      </c>
      <c r="CS17" s="107">
        <f t="shared" si="13"/>
        <v>48997</v>
      </c>
      <c r="CT17" s="107">
        <f t="shared" si="13"/>
        <v>32377</v>
      </c>
      <c r="CU17" s="100"/>
      <c r="CV17" s="100"/>
      <c r="CW17" s="100"/>
      <c r="CX17" s="100"/>
      <c r="CY17" s="100"/>
      <c r="CZ17" s="105" t="s">
        <v>159</v>
      </c>
      <c r="DA17" s="106" t="e">
        <f>IF(DA7="-",NA(),DA7)</f>
        <v>#N/A</v>
      </c>
      <c r="DB17" s="106">
        <f t="shared" ref="DB17:DE17" si="14">IF(DB7="-",NA(),DB7)</f>
        <v>65.2</v>
      </c>
      <c r="DC17" s="106">
        <f t="shared" si="14"/>
        <v>66.2</v>
      </c>
      <c r="DD17" s="106">
        <f t="shared" si="14"/>
        <v>77.3</v>
      </c>
      <c r="DE17" s="106">
        <f t="shared" si="14"/>
        <v>80.5</v>
      </c>
      <c r="DF17" s="100"/>
      <c r="DG17" s="100"/>
      <c r="DH17" s="100"/>
      <c r="DI17" s="100"/>
      <c r="DJ17" s="105" t="s">
        <v>160</v>
      </c>
      <c r="DK17" s="106" t="e">
        <f>IF(DK7="-",NA(),DK7)</f>
        <v>#N/A</v>
      </c>
      <c r="DL17" s="106">
        <f t="shared" ref="DL17:DO17" si="15">IF(DL7="-",NA(),DL7)</f>
        <v>2.8</v>
      </c>
      <c r="DM17" s="106">
        <f t="shared" si="15"/>
        <v>16</v>
      </c>
      <c r="DN17" s="106">
        <f t="shared" si="15"/>
        <v>3.6</v>
      </c>
      <c r="DO17" s="106">
        <f t="shared" si="15"/>
        <v>3.4</v>
      </c>
      <c r="DP17" s="100"/>
      <c r="DQ17" s="100"/>
      <c r="DR17" s="100"/>
      <c r="DS17" s="100"/>
      <c r="DT17" s="105" t="s">
        <v>160</v>
      </c>
      <c r="DU17" s="106" t="e">
        <f>IF(DU7="-",NA(),DU7)</f>
        <v>#N/A</v>
      </c>
      <c r="DV17" s="106">
        <f t="shared" ref="DV17:DY17" si="16">IF(DV7="-",NA(),DV7)</f>
        <v>420.7</v>
      </c>
      <c r="DW17" s="106">
        <f t="shared" si="16"/>
        <v>1694.1</v>
      </c>
      <c r="DX17" s="106">
        <f t="shared" si="16"/>
        <v>855.3</v>
      </c>
      <c r="DY17" s="106">
        <f t="shared" si="16"/>
        <v>803.5</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t="e">
        <f>IF(EO7="-",NA(),EO7)</f>
        <v>#N/A</v>
      </c>
      <c r="EP17" s="106">
        <f t="shared" ref="EP17:ES17" si="18">IF(EP7="-",NA(),EP7)</f>
        <v>0</v>
      </c>
      <c r="EQ17" s="106">
        <f t="shared" si="18"/>
        <v>12.7</v>
      </c>
      <c r="ER17" s="106">
        <f t="shared" si="18"/>
        <v>67.099999999999994</v>
      </c>
      <c r="ES17" s="106">
        <f t="shared" si="18"/>
        <v>65.099999999999994</v>
      </c>
      <c r="ET17" s="100"/>
      <c r="EU17" s="100"/>
      <c r="EV17" s="100"/>
      <c r="EW17" s="100"/>
      <c r="EX17" s="100"/>
      <c r="EY17" s="105" t="s">
        <v>160</v>
      </c>
      <c r="EZ17" s="106" t="e">
        <f>IF(EZ7="-",NA(),EZ7)</f>
        <v>#N/A</v>
      </c>
      <c r="FA17" s="106">
        <f t="shared" ref="FA17:FD17" si="19">IF(FA7="-",NA(),FA7)</f>
        <v>65.2</v>
      </c>
      <c r="FB17" s="106">
        <f t="shared" si="19"/>
        <v>66.2</v>
      </c>
      <c r="FC17" s="106">
        <f t="shared" si="19"/>
        <v>77.3</v>
      </c>
      <c r="FD17" s="106">
        <f t="shared" si="19"/>
        <v>80.5</v>
      </c>
      <c r="FE17" s="100"/>
      <c r="FF17" s="100"/>
      <c r="FG17" s="100"/>
      <c r="FH17" s="100"/>
      <c r="FI17" s="105" t="s">
        <v>160</v>
      </c>
      <c r="FJ17" s="106" t="e">
        <f>IF(FJ7="-",NA(),FJ7)</f>
        <v>#N/A</v>
      </c>
      <c r="FK17" s="106">
        <f t="shared" ref="FK17:FN17" si="20">IF(FK7="-",NA(),FK7)</f>
        <v>2.8</v>
      </c>
      <c r="FL17" s="106">
        <f t="shared" si="20"/>
        <v>16</v>
      </c>
      <c r="FM17" s="106">
        <f t="shared" si="20"/>
        <v>3.6</v>
      </c>
      <c r="FN17" s="106">
        <f t="shared" si="20"/>
        <v>3.4</v>
      </c>
      <c r="FO17" s="100"/>
      <c r="FP17" s="100"/>
      <c r="FQ17" s="100"/>
      <c r="FR17" s="100"/>
      <c r="FS17" s="105" t="s">
        <v>160</v>
      </c>
      <c r="FT17" s="106" t="e">
        <f>IF(FT7="-",NA(),FT7)</f>
        <v>#N/A</v>
      </c>
      <c r="FU17" s="106">
        <f t="shared" ref="FU17:FX17" si="21">IF(FU7="-",NA(),FU7)</f>
        <v>420.7</v>
      </c>
      <c r="FV17" s="106">
        <f t="shared" si="21"/>
        <v>1694.1</v>
      </c>
      <c r="FW17" s="106">
        <f t="shared" si="21"/>
        <v>855.3</v>
      </c>
      <c r="FX17" s="106">
        <f t="shared" si="21"/>
        <v>803.5</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f t="shared" ref="GO17:GR17" si="23">IF(GO7="-",NA(),GO7)</f>
        <v>0</v>
      </c>
      <c r="GP17" s="106">
        <f t="shared" si="23"/>
        <v>12.7</v>
      </c>
      <c r="GQ17" s="106">
        <f t="shared" si="23"/>
        <v>67.099999999999994</v>
      </c>
      <c r="GR17" s="106">
        <f t="shared" si="23"/>
        <v>65.099999999999994</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163</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162</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163</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163</v>
      </c>
      <c r="DK18" s="106" t="e">
        <f>IF(DP7="-",NA(),DP7)</f>
        <v>#N/A</v>
      </c>
      <c r="DL18" s="106">
        <f t="shared" ref="DL18:DO18" si="45">IF(DQ7="-",NA(),DQ7)</f>
        <v>14.6</v>
      </c>
      <c r="DM18" s="106">
        <f t="shared" si="45"/>
        <v>17.3</v>
      </c>
      <c r="DN18" s="106">
        <f t="shared" si="45"/>
        <v>14.6</v>
      </c>
      <c r="DO18" s="106">
        <f t="shared" si="45"/>
        <v>11.9</v>
      </c>
      <c r="DP18" s="100"/>
      <c r="DQ18" s="100"/>
      <c r="DR18" s="100"/>
      <c r="DS18" s="100"/>
      <c r="DT18" s="105" t="s">
        <v>162</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162</v>
      </c>
      <c r="EZ18" s="106" t="e">
        <f>IF(OR(NOT($EZ$8),FE7="-"),NA(),FE7)</f>
        <v>#N/A</v>
      </c>
      <c r="FA18" s="106">
        <f>IF(OR(NOT($EZ$8),FF7="-"),NA(),FF7)</f>
        <v>56.1</v>
      </c>
      <c r="FB18" s="106">
        <f>IF(OR(NOT($EZ$8),FG7="-"),NA(),FG7)</f>
        <v>61.8</v>
      </c>
      <c r="FC18" s="106">
        <f>IF(OR(NOT($EZ$8),FH7="-"),NA(),FH7)</f>
        <v>61.6</v>
      </c>
      <c r="FD18" s="106">
        <f>IF(OR(NOT($EZ$8),FI7="-"),NA(),FI7)</f>
        <v>57.3</v>
      </c>
      <c r="FE18" s="100"/>
      <c r="FF18" s="100"/>
      <c r="FG18" s="100"/>
      <c r="FH18" s="100"/>
      <c r="FI18" s="105" t="s">
        <v>162</v>
      </c>
      <c r="FJ18" s="106" t="e">
        <f>IF(OR(NOT($FJ$8),FO7="-"),NA(),FO7)</f>
        <v>#N/A</v>
      </c>
      <c r="FK18" s="106">
        <f>IF(OR(NOT($FJ$8),FP7="-"),NA(),FP7)</f>
        <v>16.7</v>
      </c>
      <c r="FL18" s="106">
        <f>IF(OR(NOT($FJ$8),FQ7="-"),NA(),FQ7)</f>
        <v>8.6999999999999993</v>
      </c>
      <c r="FM18" s="106">
        <f>IF(OR(NOT($FJ$8),FR7="-"),NA(),FR7)</f>
        <v>5.7</v>
      </c>
      <c r="FN18" s="106">
        <f>IF(OR(NOT($FJ$8),FS7="-"),NA(),FS7)</f>
        <v>4.2</v>
      </c>
      <c r="FO18" s="100"/>
      <c r="FP18" s="100"/>
      <c r="FQ18" s="100"/>
      <c r="FR18" s="100"/>
      <c r="FS18" s="105" t="s">
        <v>163</v>
      </c>
      <c r="FT18" s="106" t="e">
        <f>IF(OR(NOT($FT$8),FY7="-"),NA(),FY7)</f>
        <v>#N/A</v>
      </c>
      <c r="FU18" s="106">
        <f>IF(OR(NOT($FT$8),FZ7="-"),NA(),FZ7)</f>
        <v>333.7</v>
      </c>
      <c r="FV18" s="106">
        <f>IF(OR(NOT($FT$8),GA7="-"),NA(),GA7)</f>
        <v>351.4</v>
      </c>
      <c r="FW18" s="106">
        <f>IF(OR(NOT($FT$8),GB7="-"),NA(),GB7)</f>
        <v>390.3</v>
      </c>
      <c r="FX18" s="106">
        <f>IF(OR(NOT($FT$8),GC7="-"),NA(),GC7)</f>
        <v>394.9</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f>IF(OR(NOT($GN$8),GT7="-"),NA(),GT7)</f>
        <v>58.4</v>
      </c>
      <c r="GP18" s="106">
        <f>IF(OR(NOT($GN$8),GU7="-"),NA(),GU7)</f>
        <v>80.599999999999994</v>
      </c>
      <c r="GQ18" s="106">
        <f>IF(OR(NOT($GN$8),GV7="-"),NA(),GV7)</f>
        <v>85.6</v>
      </c>
      <c r="GR18" s="106">
        <f>IF(OR(NOT($GN$8),GW7="-"),NA(),GW7)</f>
        <v>92</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162</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163</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163</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162</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165</v>
      </c>
      <c r="C20" s="196"/>
      <c r="D20" s="100"/>
    </row>
    <row r="21" spans="1:374">
      <c r="A21" s="97">
        <f t="shared" si="7"/>
        <v>7</v>
      </c>
      <c r="B21" s="196" t="s">
        <v>166</v>
      </c>
      <c r="C21" s="196"/>
      <c r="D21" s="100"/>
    </row>
    <row r="22" spans="1:374">
      <c r="A22" s="97">
        <f t="shared" si="7"/>
        <v>8</v>
      </c>
      <c r="B22" s="196" t="s">
        <v>167</v>
      </c>
      <c r="C22" s="196"/>
      <c r="D22" s="100"/>
      <c r="E22" s="198" t="s">
        <v>168</v>
      </c>
      <c r="F22" s="199"/>
      <c r="G22" s="199"/>
      <c r="H22" s="199"/>
      <c r="I22" s="200"/>
    </row>
    <row r="23" spans="1:374">
      <c r="A23" s="97">
        <f t="shared" si="7"/>
        <v>9</v>
      </c>
      <c r="B23" s="196" t="s">
        <v>169</v>
      </c>
      <c r="C23" s="196"/>
      <c r="D23" s="100"/>
      <c r="E23" s="201"/>
      <c r="F23" s="202"/>
      <c r="G23" s="202"/>
      <c r="H23" s="202"/>
      <c r="I23" s="203"/>
    </row>
    <row r="24" spans="1:374">
      <c r="A24" s="97">
        <f t="shared" si="7"/>
        <v>10</v>
      </c>
      <c r="B24" s="196" t="s">
        <v>170</v>
      </c>
      <c r="C24" s="196"/>
      <c r="D24" s="100"/>
      <c r="E24" s="201"/>
      <c r="F24" s="202"/>
      <c r="G24" s="202"/>
      <c r="H24" s="202"/>
      <c r="I24" s="203"/>
    </row>
    <row r="25" spans="1:374">
      <c r="A25" s="97">
        <f t="shared" si="7"/>
        <v>11</v>
      </c>
      <c r="B25" s="196" t="s">
        <v>171</v>
      </c>
      <c r="C25" s="196"/>
      <c r="D25" s="100"/>
      <c r="E25" s="201"/>
      <c r="F25" s="202"/>
      <c r="G25" s="202"/>
      <c r="H25" s="202"/>
      <c r="I25" s="203"/>
    </row>
    <row r="26" spans="1:374">
      <c r="A26" s="97">
        <f t="shared" si="7"/>
        <v>12</v>
      </c>
      <c r="B26" s="196" t="s">
        <v>172</v>
      </c>
      <c r="C26" s="196"/>
      <c r="D26" s="100"/>
      <c r="E26" s="201"/>
      <c r="F26" s="202"/>
      <c r="G26" s="202"/>
      <c r="H26" s="202"/>
      <c r="I26" s="203"/>
    </row>
    <row r="27" spans="1:374">
      <c r="A27" s="97">
        <f t="shared" si="7"/>
        <v>13</v>
      </c>
      <c r="B27" s="196" t="s">
        <v>173</v>
      </c>
      <c r="C27" s="196"/>
      <c r="D27" s="100"/>
      <c r="E27" s="201"/>
      <c r="F27" s="202"/>
      <c r="G27" s="202"/>
      <c r="H27" s="202"/>
      <c r="I27" s="203"/>
    </row>
    <row r="28" spans="1:374">
      <c r="A28" s="97">
        <f t="shared" si="7"/>
        <v>14</v>
      </c>
      <c r="B28" s="196" t="s">
        <v>174</v>
      </c>
      <c r="C28" s="196"/>
      <c r="D28" s="100"/>
      <c r="E28" s="201"/>
      <c r="F28" s="202"/>
      <c r="G28" s="202"/>
      <c r="H28" s="202"/>
      <c r="I28" s="203"/>
    </row>
    <row r="29" spans="1:374">
      <c r="A29" s="97">
        <f t="shared" si="7"/>
        <v>15</v>
      </c>
      <c r="B29" s="196" t="s">
        <v>175</v>
      </c>
      <c r="C29" s="196"/>
      <c r="D29" s="100"/>
      <c r="E29" s="201"/>
      <c r="F29" s="202"/>
      <c r="G29" s="202"/>
      <c r="H29" s="202"/>
      <c r="I29" s="203"/>
    </row>
    <row r="30" spans="1:374">
      <c r="A30" s="97">
        <f t="shared" si="7"/>
        <v>16</v>
      </c>
      <c r="B30" s="196" t="s">
        <v>176</v>
      </c>
      <c r="C30" s="196"/>
      <c r="D30" s="100"/>
      <c r="E30" s="201"/>
      <c r="F30" s="202"/>
      <c r="G30" s="202"/>
      <c r="H30" s="202"/>
      <c r="I30" s="203"/>
    </row>
    <row r="31" spans="1:374">
      <c r="A31" s="97">
        <f t="shared" si="7"/>
        <v>17</v>
      </c>
      <c r="B31" s="196" t="s">
        <v>177</v>
      </c>
      <c r="C31" s="196"/>
      <c r="D31" s="100"/>
      <c r="E31" s="201"/>
      <c r="F31" s="202"/>
      <c r="G31" s="202"/>
      <c r="H31" s="202"/>
      <c r="I31" s="203"/>
    </row>
    <row r="32" spans="1:374">
      <c r="A32" s="97">
        <f t="shared" si="7"/>
        <v>18</v>
      </c>
      <c r="B32" s="196" t="s">
        <v>178</v>
      </c>
      <c r="C32" s="196"/>
      <c r="D32" s="100"/>
      <c r="E32" s="201"/>
      <c r="F32" s="202"/>
      <c r="G32" s="202"/>
      <c r="H32" s="202"/>
      <c r="I32" s="203"/>
    </row>
    <row r="33" spans="1:16">
      <c r="A33" s="97">
        <f t="shared" si="7"/>
        <v>19</v>
      </c>
      <c r="B33" s="196" t="s">
        <v>179</v>
      </c>
      <c r="C33" s="196"/>
      <c r="D33" s="100"/>
      <c r="E33" s="201"/>
      <c r="F33" s="202"/>
      <c r="G33" s="202"/>
      <c r="H33" s="202"/>
      <c r="I33" s="203"/>
    </row>
    <row r="34" spans="1:16">
      <c r="A34" s="97">
        <f t="shared" si="7"/>
        <v>20</v>
      </c>
      <c r="B34" s="196" t="s">
        <v>180</v>
      </c>
      <c r="C34" s="196"/>
      <c r="D34" s="100"/>
      <c r="E34" s="201"/>
      <c r="F34" s="202"/>
      <c r="G34" s="202"/>
      <c r="H34" s="202"/>
      <c r="I34" s="203"/>
    </row>
    <row r="35" spans="1:16" ht="25.5" customHeight="1">
      <c r="E35" s="204"/>
      <c r="F35" s="205"/>
      <c r="G35" s="205"/>
      <c r="H35" s="205"/>
      <c r="I35" s="206"/>
    </row>
    <row r="36" spans="1:16">
      <c r="A36" t="s">
        <v>181</v>
      </c>
      <c r="B36" t="s">
        <v>182</v>
      </c>
    </row>
    <row r="37" spans="1:16">
      <c r="A37" t="s">
        <v>183</v>
      </c>
      <c r="B37" t="s">
        <v>184</v>
      </c>
      <c r="L37" s="198" t="s">
        <v>168</v>
      </c>
      <c r="M37" s="199"/>
      <c r="N37" s="199"/>
      <c r="O37" s="199"/>
      <c r="P37" s="200"/>
    </row>
    <row r="38" spans="1:16">
      <c r="A38" t="s">
        <v>185</v>
      </c>
      <c r="B38" t="s">
        <v>186</v>
      </c>
      <c r="L38" s="201"/>
      <c r="M38" s="202"/>
      <c r="N38" s="202"/>
      <c r="O38" s="202"/>
      <c r="P38" s="203"/>
    </row>
    <row r="39" spans="1:16">
      <c r="A39" t="s">
        <v>187</v>
      </c>
      <c r="B39" t="s">
        <v>188</v>
      </c>
      <c r="L39" s="201"/>
      <c r="M39" s="202"/>
      <c r="N39" s="202"/>
      <c r="O39" s="202"/>
      <c r="P39" s="203"/>
    </row>
    <row r="40" spans="1:16">
      <c r="A40" t="s">
        <v>189</v>
      </c>
      <c r="B40" t="s">
        <v>190</v>
      </c>
      <c r="L40" s="201"/>
      <c r="M40" s="202"/>
      <c r="N40" s="202"/>
      <c r="O40" s="202"/>
      <c r="P40" s="203"/>
    </row>
    <row r="41" spans="1:16">
      <c r="A41" t="s">
        <v>191</v>
      </c>
      <c r="B41" t="s">
        <v>192</v>
      </c>
      <c r="L41" s="201"/>
      <c r="M41" s="202"/>
      <c r="N41" s="202"/>
      <c r="O41" s="202"/>
      <c r="P41" s="203"/>
    </row>
    <row r="42" spans="1:16">
      <c r="A42" t="s">
        <v>193</v>
      </c>
      <c r="B42" t="s">
        <v>194</v>
      </c>
      <c r="L42" s="201"/>
      <c r="M42" s="202"/>
      <c r="N42" s="202"/>
      <c r="O42" s="202"/>
      <c r="P42" s="203"/>
    </row>
    <row r="43" spans="1:16">
      <c r="A43" t="s">
        <v>195</v>
      </c>
      <c r="B43" t="s">
        <v>196</v>
      </c>
      <c r="L43" s="201"/>
      <c r="M43" s="202"/>
      <c r="N43" s="202"/>
      <c r="O43" s="202"/>
      <c r="P43" s="203"/>
    </row>
    <row r="44" spans="1:16">
      <c r="A44" t="s">
        <v>197</v>
      </c>
      <c r="B44" t="s">
        <v>198</v>
      </c>
      <c r="L44" s="201"/>
      <c r="M44" s="202"/>
      <c r="N44" s="202"/>
      <c r="O44" s="202"/>
      <c r="P44" s="203"/>
    </row>
    <row r="45" spans="1:16">
      <c r="A45" t="s">
        <v>199</v>
      </c>
      <c r="B45" t="s">
        <v>200</v>
      </c>
      <c r="L45" s="201"/>
      <c r="M45" s="202"/>
      <c r="N45" s="202"/>
      <c r="O45" s="202"/>
      <c r="P45" s="203"/>
    </row>
    <row r="46" spans="1:16">
      <c r="A46" t="s">
        <v>201</v>
      </c>
      <c r="B46" t="s">
        <v>202</v>
      </c>
      <c r="L46" s="201"/>
      <c r="M46" s="202"/>
      <c r="N46" s="202"/>
      <c r="O46" s="202"/>
      <c r="P46" s="203"/>
    </row>
    <row r="47" spans="1:16">
      <c r="A47" t="s">
        <v>203</v>
      </c>
      <c r="B47" t="s">
        <v>204</v>
      </c>
      <c r="L47" s="201"/>
      <c r="M47" s="202"/>
      <c r="N47" s="202"/>
      <c r="O47" s="202"/>
      <c r="P47" s="203"/>
    </row>
    <row r="48" spans="1:16">
      <c r="A48" t="s">
        <v>205</v>
      </c>
      <c r="B48" t="s">
        <v>206</v>
      </c>
      <c r="L48" s="201"/>
      <c r="M48" s="202"/>
      <c r="N48" s="202"/>
      <c r="O48" s="202"/>
      <c r="P48" s="203"/>
    </row>
    <row r="49" spans="1:16">
      <c r="A49" t="s">
        <v>207</v>
      </c>
      <c r="B49" t="s">
        <v>208</v>
      </c>
      <c r="L49" s="201"/>
      <c r="M49" s="202"/>
      <c r="N49" s="202"/>
      <c r="O49" s="202"/>
      <c r="P49" s="203"/>
    </row>
    <row r="50" spans="1:16" ht="26.25" customHeight="1">
      <c r="A50" t="s">
        <v>209</v>
      </c>
      <c r="B50" t="s">
        <v>210</v>
      </c>
      <c r="L50" s="204"/>
      <c r="M50" s="205"/>
      <c r="N50" s="205"/>
      <c r="O50" s="205"/>
      <c r="P50" s="206"/>
    </row>
    <row r="51" spans="1:16">
      <c r="A51" t="s">
        <v>211</v>
      </c>
      <c r="B51" t="s">
        <v>212</v>
      </c>
    </row>
    <row r="52" spans="1:16">
      <c r="A52" t="s">
        <v>213</v>
      </c>
      <c r="B52" t="s">
        <v>214</v>
      </c>
    </row>
    <row r="53" spans="1:16">
      <c r="A53" t="s">
        <v>215</v>
      </c>
      <c r="B53" t="s">
        <v>216</v>
      </c>
    </row>
    <row r="54" spans="1:16">
      <c r="A54" t="s">
        <v>217</v>
      </c>
      <c r="B54" t="s">
        <v>218</v>
      </c>
    </row>
    <row r="55" spans="1:16">
      <c r="A55" t="s">
        <v>219</v>
      </c>
      <c r="B55" t="s">
        <v>220</v>
      </c>
    </row>
    <row r="56" spans="1:16">
      <c r="A56" t="s">
        <v>221</v>
      </c>
      <c r="B56" t="s">
        <v>222</v>
      </c>
    </row>
    <row r="57" spans="1:16">
      <c r="A57" t="s">
        <v>223</v>
      </c>
      <c r="B57" t="s">
        <v>224</v>
      </c>
    </row>
    <row r="58" spans="1:16">
      <c r="A58" t="s">
        <v>225</v>
      </c>
      <c r="B58" t="s">
        <v>226</v>
      </c>
    </row>
    <row r="59" spans="1:16">
      <c r="A59" t="s">
        <v>227</v>
      </c>
      <c r="B59" t="s">
        <v>228</v>
      </c>
    </row>
    <row r="60" spans="1:16">
      <c r="A60" t="s">
        <v>229</v>
      </c>
      <c r="B60" t="s">
        <v>230</v>
      </c>
    </row>
    <row r="61" spans="1:16">
      <c r="A61" t="s">
        <v>231</v>
      </c>
      <c r="B61" t="s">
        <v>232</v>
      </c>
    </row>
    <row r="62" spans="1:16">
      <c r="A62" t="s">
        <v>233</v>
      </c>
      <c r="B62" t="s">
        <v>234</v>
      </c>
    </row>
    <row r="63" spans="1:16">
      <c r="A63" t="s">
        <v>235</v>
      </c>
      <c r="B63" t="s">
        <v>236</v>
      </c>
    </row>
    <row r="64" spans="1:16">
      <c r="A64" t="s">
        <v>237</v>
      </c>
      <c r="B64" t="s">
        <v>238</v>
      </c>
    </row>
    <row r="65" spans="1:2">
      <c r="A65" t="s">
        <v>239</v>
      </c>
      <c r="B65" t="s">
        <v>240</v>
      </c>
    </row>
    <row r="66" spans="1:2">
      <c r="A66" t="s">
        <v>241</v>
      </c>
      <c r="B66" t="s">
        <v>242</v>
      </c>
    </row>
    <row r="67" spans="1:2">
      <c r="A67" t="s">
        <v>243</v>
      </c>
      <c r="B67" t="s">
        <v>242</v>
      </c>
    </row>
    <row r="68" spans="1:2">
      <c r="A68" t="s">
        <v>244</v>
      </c>
      <c r="B68" t="s">
        <v>242</v>
      </c>
    </row>
    <row r="69" spans="1:2">
      <c r="A69" t="s">
        <v>245</v>
      </c>
      <c r="B69" t="s">
        <v>242</v>
      </c>
    </row>
    <row r="70" spans="1:2">
      <c r="A70" t="s">
        <v>246</v>
      </c>
      <c r="B70" t="s">
        <v>242</v>
      </c>
    </row>
    <row r="71" spans="1:2">
      <c r="A71" t="s">
        <v>247</v>
      </c>
      <c r="B71" t="s">
        <v>242</v>
      </c>
    </row>
    <row r="72" spans="1:2">
      <c r="A72" t="s">
        <v>248</v>
      </c>
      <c r="B72" t="s">
        <v>242</v>
      </c>
    </row>
    <row r="73" spans="1:2">
      <c r="A73" t="s">
        <v>249</v>
      </c>
      <c r="B73" t="s">
        <v>242</v>
      </c>
    </row>
    <row r="74" spans="1:2">
      <c r="A74" t="s">
        <v>250</v>
      </c>
      <c r="B74" t="s">
        <v>242</v>
      </c>
    </row>
    <row r="75" spans="1:2">
      <c r="A75" t="s">
        <v>251</v>
      </c>
      <c r="B75" t="s">
        <v>242</v>
      </c>
    </row>
    <row r="76" spans="1:2">
      <c r="A76" t="s">
        <v>252</v>
      </c>
      <c r="B76" t="s">
        <v>242</v>
      </c>
    </row>
    <row r="77" spans="1:2">
      <c r="A77" t="s">
        <v>253</v>
      </c>
      <c r="B77" t="s">
        <v>242</v>
      </c>
    </row>
    <row r="78" spans="1:2">
      <c r="A78" t="s">
        <v>254</v>
      </c>
      <c r="B78" t="s">
        <v>242</v>
      </c>
    </row>
    <row r="79" spans="1:2">
      <c r="A79" t="s">
        <v>255</v>
      </c>
      <c r="B79" t="s">
        <v>242</v>
      </c>
    </row>
    <row r="80" spans="1:2">
      <c r="A80" t="s">
        <v>256</v>
      </c>
      <c r="B80" t="s">
        <v>242</v>
      </c>
    </row>
    <row r="81" spans="1:2">
      <c r="A81" t="s">
        <v>257</v>
      </c>
      <c r="B81" t="s">
        <v>242</v>
      </c>
    </row>
    <row r="82" spans="1:2">
      <c r="A82" t="s">
        <v>258</v>
      </c>
      <c r="B82" t="s">
        <v>242</v>
      </c>
    </row>
    <row r="83" spans="1:2">
      <c r="A83" t="s">
        <v>259</v>
      </c>
      <c r="B83" t="s">
        <v>242</v>
      </c>
    </row>
    <row r="84" spans="1:2">
      <c r="A84" t="s">
        <v>260</v>
      </c>
      <c r="B84" t="s">
        <v>242</v>
      </c>
    </row>
    <row r="85" spans="1:2">
      <c r="A85" t="s">
        <v>261</v>
      </c>
      <c r="B85" t="s">
        <v>242</v>
      </c>
    </row>
    <row r="86" spans="1:2">
      <c r="A86" t="s">
        <v>262</v>
      </c>
      <c r="B86" t="s">
        <v>263</v>
      </c>
    </row>
    <row r="87" spans="1:2">
      <c r="A87" t="s">
        <v>264</v>
      </c>
      <c r="B87" t="s">
        <v>263</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2019-02-05T06:41:09Z</cp:lastPrinted>
  <dcterms:created xsi:type="dcterms:W3CDTF">2018-12-13T02:10:07Z</dcterms:created>
  <dcterms:modified xsi:type="dcterms:W3CDTF">2019-02-05T23:43:43Z</dcterms:modified>
  <cp:category/>
</cp:coreProperties>
</file>