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0】調査ファイル\20190207_ 公営企業に係る「経営比較分析表」の分析等について（照会）【2月7日〆】\企業局回答\上下水道局\"/>
    </mc:Choice>
  </mc:AlternateContent>
  <workbookProtection workbookAlgorithmName="SHA-512" workbookHashValue="e8JFq3vGcOmwoyxG4S/Ps0k/FrHPDVaDdicM4dOjT62E24iuNzyYDSng5sSsa8ZV22AQlimbz3Wi0qzVH6iPng==" workbookSaltValue="9eZ7OXe5PzAysIDnFlQWEQ==" workbookSpinCount="100000" lockStructure="1"/>
  <bookViews>
    <workbookView xWindow="0" yWindow="0" windowWidth="20490" windowHeight="69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<sst xmlns="http://schemas.openxmlformats.org/spreadsheetml/2006/main" count="235" uniqueCount="123">
  <si>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</si>
  <si>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</si>
  <si>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</si>
  <si>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</si>
  <si>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</si>
  <si>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</si>
  <si>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</si>
  <si>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</si>
  <si>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</si>
  <si>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</si>
  <si>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</si>
  <si>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</si>
  <si>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</si>
  <si>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</si>
  <si>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</si>
  <si>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</si>
  <si>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</si>
  <si>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</si>
  <si>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</si>
  <si>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</si>
  <si>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</si>
  <si>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</si>
  <si>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</si>
  <si>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</si>
  <si>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</si>
  <si>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</si>
  <si>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</si>
  <si>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</si>
  <si>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</si>
  <si>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</si>
  <si>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</si>
  <si>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</si>
  <si>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</si>
  <si>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</si>
  <si>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</si>
  <si>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</si>
  <si>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</si>
  <si>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</si>
  <si>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</si>
  <si>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</si>
  <si>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</si>
  <si>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</si>
  <si>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</si>
  <si>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</si>
  <si>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</si>
  <si>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</si>
  <si>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</si>
  <si>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</si>
  <si>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</si>
  <si>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</si>
  <si>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</si>
  <si>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</si>
  <si>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</si>
  <si>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</si>
  <si>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</si>
  <si>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</si>
  <si>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</si>
  <si>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</si>
  <si>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</si>
  <si>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</si>
  <si>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</si>
  <si>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</si>
  <si>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</si>
  <si>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</si>
  <si>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</si>
  <si>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</si>
  <si>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</si>
  <si>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</si>
  <si>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</si>
  <si>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</si>
  <si>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</si>
  <si>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</si>
  <si>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</si>
  <si>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</si>
  <si>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</si>
  <si>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</si>
  <si>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</si>
  <si>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</si>
  <si>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</si>
  <si>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</si>
  <si>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</si>
  <si>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</si>
  <si>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</si>
  <si>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</si>
  <si>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</si>
  <si>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</si>
  <si>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</si>
  <si>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</si>
  <si>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</si>
  <si>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</si>
  <si>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</si>
  <si>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</si>
  <si>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</si>
  <si>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</si>
  <si>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</si>
  <si>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</si>
  <si>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</si>
  <si>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</si>
  <si>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</si>
  <si>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</si>
  <si>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</si>
  <si>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</si>
  <si>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</si>
  <si>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</si>
  <si>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</si>
  <si>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</si>
  <si>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</si>
  <si>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</si>
  <si>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</si>
  <si>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</si>
  <si>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</si>
  <si>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</si>
  <si>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</si>
  <si>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</si>
  <si>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</si>
  <si>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</si>
  <si>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</si>
  <si>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</si>
  <si>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</si>
  <si>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</si>
  <si>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事業は既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①有形固定資産減価償却率は年々上昇している。また、今後も上昇するものと見込んでいる。
　②管渠老朽化率は、法定耐用年数に達したものがないことから0%となっている。
　</t>
    <phoneticPr fontId="16"/>
  </si>
  <si>
    <t xml:space="preserve">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t>
    <phoneticPr fontId="4"/>
  </si>
  <si>
    <t>　当事業は、一般会計からの繰入れや長期前受金戻入など、使用料以外の収入を前提とし、さらに、公共下水道等他の事業と一体で経営しなければ、健全性が保てない状況である。
　①経常収支比率は100%を下回ったが、②累積欠損金は発生していない。総収益のうち下水道使用料の占める割合は24%であり、一般会計からの繰入金など使用料以外の収入を含めても費用が賄えない状況である。
　③流動比率は、10%未満の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⑦施設利用率が低い要因として、施設規模が過大である可能性があるため、施設の更新時にダウンサイジングの検討や、水洗化率の向上も必要である。
　⑧水洗化率は、類似団体と比較してやや高い水準となっている。今後、大幅な上昇は見込めない状況であるが、近年供用開始した区域も含めた接続勧奨等で未接続世帯の接続促進を図る必要がある。</t>
    <rPh sb="193" eb="195">
      <t>ミマン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</si>
</sst>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
      <b/>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7" xfId="0" applyFont="1" applyBorder="1" applyAlignment="1">
      <alignment horizontal="left" vertical="center"/>
    </xf>
    <xf numFmtId="0" fontId="19" fillId="0" borderId="6" xfId="2" applyFont="1" applyBorder="1" applyAlignment="1" applyProtection="1">
      <alignment horizontal="left" vertical="top" wrapText="1"/>
      <protection locked="0"/>
    </xf>
    <xf numFmtId="0" fontId="19" fillId="0" borderId="0" xfId="2" applyFont="1" applyBorder="1" applyAlignment="1" applyProtection="1">
      <alignment horizontal="left" vertical="top" wrapText="1"/>
      <protection locked="0"/>
    </xf>
    <xf numFmtId="0" fontId="19" fillId="0" borderId="7" xfId="2" applyFont="1" applyBorder="1" applyAlignment="1" applyProtection="1">
      <alignment horizontal="left" vertical="top" wrapText="1"/>
      <protection locked="0"/>
    </xf>
    <xf numFmtId="0" fontId="19" fillId="0" borderId="8"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BC-41A4-8264-C8E72FB72C46}"/>
            </c:ext>
          </c:extLst>
        </c:ser>
        <c:dLbls>
          <c:showLegendKey val="0"/>
          <c:showVal val="0"/>
          <c:showCatName val="0"/>
          <c:showSerName val="0"/>
          <c:showPercent val="0"/>
          <c:showBubbleSize val="0"/>
        </c:dLbls>
        <c:gapWidth val="150"/>
        <c:axId val="348763384"/>
        <c:axId val="3487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0.12</c:v>
                </c:pt>
                <c:pt idx="4" formatCode="#,##0.00;&quot;△&quot;#,##0.00">
                  <c:v>0</c:v>
                </c:pt>
              </c:numCache>
            </c:numRef>
          </c:val>
          <c:smooth val="0"/>
          <c:extLst>
            <c:ext xmlns:c16="http://schemas.microsoft.com/office/drawing/2014/chart" uri="{C3380CC4-5D6E-409C-BE32-E72D297353CC}">
              <c16:uniqueId val="{00000001-E6BC-41A4-8264-C8E72FB72C46}"/>
            </c:ext>
          </c:extLst>
        </c:ser>
        <c:dLbls>
          <c:showLegendKey val="0"/>
          <c:showVal val="0"/>
          <c:showCatName val="0"/>
          <c:showSerName val="0"/>
          <c:showPercent val="0"/>
          <c:showBubbleSize val="0"/>
        </c:dLbls>
        <c:marker val="1"/>
        <c:smooth val="0"/>
        <c:axId val="348763384"/>
        <c:axId val="348770048"/>
      </c:lineChart>
      <c:dateAx>
        <c:axId val="348763384"/>
        <c:scaling>
          <c:orientation val="minMax"/>
        </c:scaling>
        <c:delete val="1"/>
        <c:axPos val="b"/>
        <c:numFmt formatCode="ge" sourceLinked="1"/>
        <c:majorTickMark val="none"/>
        <c:minorTickMark val="none"/>
        <c:tickLblPos val="none"/>
        <c:crossAx val="348770048"/>
        <c:crosses val="autoZero"/>
        <c:auto val="1"/>
        <c:lblOffset val="100"/>
        <c:baseTimeUnit val="years"/>
      </c:dateAx>
      <c:valAx>
        <c:axId val="3487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6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42.72</c:v>
                </c:pt>
                <c:pt idx="1">
                  <c:v>41.93</c:v>
                </c:pt>
                <c:pt idx="2">
                  <c:v>39.869999999999997</c:v>
                </c:pt>
                <c:pt idx="3">
                  <c:v>38.950000000000003</c:v>
                </c:pt>
                <c:pt idx="4">
                  <c:v>37.72</c:v>
                </c:pt>
              </c:numCache>
            </c:numRef>
          </c:val>
          <c:extLst>
            <c:ext xmlns:c16="http://schemas.microsoft.com/office/drawing/2014/chart" uri="{C3380CC4-5D6E-409C-BE32-E72D297353CC}">
              <c16:uniqueId val="{00000000-DB83-41A4-A5CF-78D86745269D}"/>
            </c:ext>
          </c:extLst>
        </c:ser>
        <c:dLbls>
          <c:showLegendKey val="0"/>
          <c:showVal val="0"/>
          <c:showCatName val="0"/>
          <c:showSerName val="0"/>
          <c:showPercent val="0"/>
          <c:showBubbleSize val="0"/>
        </c:dLbls>
        <c:gapWidth val="150"/>
        <c:axId val="434646256"/>
        <c:axId val="43464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39.9</c:v>
                </c:pt>
                <c:pt idx="4">
                  <c:v>39.799999999999997</c:v>
                </c:pt>
              </c:numCache>
            </c:numRef>
          </c:val>
          <c:smooth val="0"/>
          <c:extLst>
            <c:ext xmlns:c16="http://schemas.microsoft.com/office/drawing/2014/chart" uri="{C3380CC4-5D6E-409C-BE32-E72D297353CC}">
              <c16:uniqueId val="{00000001-DB83-41A4-A5CF-78D86745269D}"/>
            </c:ext>
          </c:extLst>
        </c:ser>
        <c:dLbls>
          <c:showLegendKey val="0"/>
          <c:showVal val="0"/>
          <c:showCatName val="0"/>
          <c:showSerName val="0"/>
          <c:showPercent val="0"/>
          <c:showBubbleSize val="0"/>
        </c:dLbls>
        <c:marker val="1"/>
        <c:smooth val="0"/>
        <c:axId val="434646256"/>
        <c:axId val="434644688"/>
      </c:lineChart>
      <c:dateAx>
        <c:axId val="434646256"/>
        <c:scaling>
          <c:orientation val="minMax"/>
        </c:scaling>
        <c:delete val="1"/>
        <c:axPos val="b"/>
        <c:numFmt formatCode="ge" sourceLinked="1"/>
        <c:majorTickMark val="none"/>
        <c:minorTickMark val="none"/>
        <c:tickLblPos val="none"/>
        <c:crossAx val="434644688"/>
        <c:crosses val="autoZero"/>
        <c:auto val="1"/>
        <c:lblOffset val="100"/>
        <c:baseTimeUnit val="years"/>
      </c:dateAx>
      <c:valAx>
        <c:axId val="43464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64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91.88</c:v>
                </c:pt>
                <c:pt idx="1">
                  <c:v>92.36</c:v>
                </c:pt>
                <c:pt idx="2">
                  <c:v>92.9</c:v>
                </c:pt>
                <c:pt idx="3">
                  <c:v>92.96</c:v>
                </c:pt>
                <c:pt idx="4">
                  <c:v>93.91</c:v>
                </c:pt>
              </c:numCache>
            </c:numRef>
          </c:val>
          <c:extLst>
            <c:ext xmlns:c16="http://schemas.microsoft.com/office/drawing/2014/chart" uri="{C3380CC4-5D6E-409C-BE32-E72D297353CC}">
              <c16:uniqueId val="{00000000-3D33-490E-A8ED-B1EE8C7A794A}"/>
            </c:ext>
          </c:extLst>
        </c:ser>
        <c:dLbls>
          <c:showLegendKey val="0"/>
          <c:showVal val="0"/>
          <c:showCatName val="0"/>
          <c:showSerName val="0"/>
          <c:showPercent val="0"/>
          <c:showBubbleSize val="0"/>
        </c:dLbls>
        <c:gapWidth val="150"/>
        <c:axId val="434651352"/>
        <c:axId val="43465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85.72</c:v>
                </c:pt>
                <c:pt idx="4">
                  <c:v>85.32</c:v>
                </c:pt>
              </c:numCache>
            </c:numRef>
          </c:val>
          <c:smooth val="0"/>
          <c:extLst>
            <c:ext xmlns:c16="http://schemas.microsoft.com/office/drawing/2014/chart" uri="{C3380CC4-5D6E-409C-BE32-E72D297353CC}">
              <c16:uniqueId val="{00000001-3D33-490E-A8ED-B1EE8C7A794A}"/>
            </c:ext>
          </c:extLst>
        </c:ser>
        <c:dLbls>
          <c:showLegendKey val="0"/>
          <c:showVal val="0"/>
          <c:showCatName val="0"/>
          <c:showSerName val="0"/>
          <c:showPercent val="0"/>
          <c:showBubbleSize val="0"/>
        </c:dLbls>
        <c:marker val="1"/>
        <c:smooth val="0"/>
        <c:axId val="434651352"/>
        <c:axId val="434650960"/>
      </c:lineChart>
      <c:dateAx>
        <c:axId val="434651352"/>
        <c:scaling>
          <c:orientation val="minMax"/>
        </c:scaling>
        <c:delete val="1"/>
        <c:axPos val="b"/>
        <c:numFmt formatCode="ge" sourceLinked="1"/>
        <c:majorTickMark val="none"/>
        <c:minorTickMark val="none"/>
        <c:tickLblPos val="none"/>
        <c:crossAx val="434650960"/>
        <c:crosses val="autoZero"/>
        <c:auto val="1"/>
        <c:lblOffset val="100"/>
        <c:baseTimeUnit val="years"/>
      </c:dateAx>
      <c:valAx>
        <c:axId val="43465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65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107.78</c:v>
                </c:pt>
                <c:pt idx="1">
                  <c:v>102.05</c:v>
                </c:pt>
                <c:pt idx="2">
                  <c:v>95.21</c:v>
                </c:pt>
                <c:pt idx="3">
                  <c:v>95.05</c:v>
                </c:pt>
                <c:pt idx="4">
                  <c:v>92.65</c:v>
                </c:pt>
              </c:numCache>
            </c:numRef>
          </c:val>
          <c:extLst>
            <c:ext xmlns:c16="http://schemas.microsoft.com/office/drawing/2014/chart" uri="{C3380CC4-5D6E-409C-BE32-E72D297353CC}">
              <c16:uniqueId val="{00000000-F083-479D-B068-756129B5525E}"/>
            </c:ext>
          </c:extLst>
        </c:ser>
        <c:dLbls>
          <c:showLegendKey val="0"/>
          <c:showVal val="0"/>
          <c:showCatName val="0"/>
          <c:showSerName val="0"/>
          <c:showPercent val="0"/>
          <c:showBubbleSize val="0"/>
        </c:dLbls>
        <c:gapWidth val="150"/>
        <c:axId val="348768480"/>
        <c:axId val="34876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99.06</c:v>
                </c:pt>
                <c:pt idx="1">
                  <c:v>99.08</c:v>
                </c:pt>
                <c:pt idx="2">
                  <c:v>97.28</c:v>
                </c:pt>
                <c:pt idx="3">
                  <c:v>102.25</c:v>
                </c:pt>
                <c:pt idx="4">
                  <c:v>103.8</c:v>
                </c:pt>
              </c:numCache>
            </c:numRef>
          </c:val>
          <c:smooth val="0"/>
          <c:extLst>
            <c:ext xmlns:c16="http://schemas.microsoft.com/office/drawing/2014/chart" uri="{C3380CC4-5D6E-409C-BE32-E72D297353CC}">
              <c16:uniqueId val="{00000001-F083-479D-B068-756129B5525E}"/>
            </c:ext>
          </c:extLst>
        </c:ser>
        <c:dLbls>
          <c:showLegendKey val="0"/>
          <c:showVal val="0"/>
          <c:showCatName val="0"/>
          <c:showSerName val="0"/>
          <c:showPercent val="0"/>
          <c:showBubbleSize val="0"/>
        </c:dLbls>
        <c:marker val="1"/>
        <c:smooth val="0"/>
        <c:axId val="348768480"/>
        <c:axId val="348768872"/>
      </c:lineChart>
      <c:dateAx>
        <c:axId val="348768480"/>
        <c:scaling>
          <c:orientation val="minMax"/>
        </c:scaling>
        <c:delete val="1"/>
        <c:axPos val="b"/>
        <c:numFmt formatCode="ge" sourceLinked="1"/>
        <c:majorTickMark val="none"/>
        <c:minorTickMark val="none"/>
        <c:tickLblPos val="none"/>
        <c:crossAx val="348768872"/>
        <c:crosses val="autoZero"/>
        <c:auto val="1"/>
        <c:lblOffset val="100"/>
        <c:baseTimeUnit val="years"/>
      </c:dateAx>
      <c:valAx>
        <c:axId val="34876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3.97</c:v>
                </c:pt>
                <c:pt idx="1">
                  <c:v>7.95</c:v>
                </c:pt>
                <c:pt idx="2">
                  <c:v>11.71</c:v>
                </c:pt>
                <c:pt idx="3">
                  <c:v>15.13</c:v>
                </c:pt>
                <c:pt idx="4">
                  <c:v>18.510000000000002</c:v>
                </c:pt>
              </c:numCache>
            </c:numRef>
          </c:val>
          <c:extLst>
            <c:ext xmlns:c16="http://schemas.microsoft.com/office/drawing/2014/chart" uri="{C3380CC4-5D6E-409C-BE32-E72D297353CC}">
              <c16:uniqueId val="{00000000-42D4-4C4C-A08B-0E59B4DA38ED}"/>
            </c:ext>
          </c:extLst>
        </c:ser>
        <c:dLbls>
          <c:showLegendKey val="0"/>
          <c:showVal val="0"/>
          <c:showCatName val="0"/>
          <c:showSerName val="0"/>
          <c:showPercent val="0"/>
          <c:showBubbleSize val="0"/>
        </c:dLbls>
        <c:gapWidth val="150"/>
        <c:axId val="348764560"/>
        <c:axId val="34876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10.75</c:v>
                </c:pt>
                <c:pt idx="1">
                  <c:v>23.85</c:v>
                </c:pt>
                <c:pt idx="2">
                  <c:v>27.17</c:v>
                </c:pt>
                <c:pt idx="3">
                  <c:v>13.77</c:v>
                </c:pt>
                <c:pt idx="4">
                  <c:v>17.260000000000002</c:v>
                </c:pt>
              </c:numCache>
            </c:numRef>
          </c:val>
          <c:smooth val="0"/>
          <c:extLst>
            <c:ext xmlns:c16="http://schemas.microsoft.com/office/drawing/2014/chart" uri="{C3380CC4-5D6E-409C-BE32-E72D297353CC}">
              <c16:uniqueId val="{00000001-42D4-4C4C-A08B-0E59B4DA38ED}"/>
            </c:ext>
          </c:extLst>
        </c:ser>
        <c:dLbls>
          <c:showLegendKey val="0"/>
          <c:showVal val="0"/>
          <c:showCatName val="0"/>
          <c:showSerName val="0"/>
          <c:showPercent val="0"/>
          <c:showBubbleSize val="0"/>
        </c:dLbls>
        <c:marker val="1"/>
        <c:smooth val="0"/>
        <c:axId val="348764560"/>
        <c:axId val="348765736"/>
      </c:lineChart>
      <c:dateAx>
        <c:axId val="348764560"/>
        <c:scaling>
          <c:orientation val="minMax"/>
        </c:scaling>
        <c:delete val="1"/>
        <c:axPos val="b"/>
        <c:numFmt formatCode="ge" sourceLinked="1"/>
        <c:majorTickMark val="none"/>
        <c:minorTickMark val="none"/>
        <c:tickLblPos val="none"/>
        <c:crossAx val="348765736"/>
        <c:crosses val="autoZero"/>
        <c:auto val="1"/>
        <c:lblOffset val="100"/>
        <c:baseTimeUnit val="years"/>
      </c:dateAx>
      <c:valAx>
        <c:axId val="34876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6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A-4E64-85DE-CCA5C61B5AA2}"/>
            </c:ext>
          </c:extLst>
        </c:ser>
        <c:dLbls>
          <c:showLegendKey val="0"/>
          <c:showVal val="0"/>
          <c:showCatName val="0"/>
          <c:showSerName val="0"/>
          <c:showPercent val="0"/>
          <c:showBubbleSize val="0"/>
        </c:dLbls>
        <c:gapWidth val="150"/>
        <c:axId val="434357704"/>
        <c:axId val="43435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6A-4E64-85DE-CCA5C61B5AA2}"/>
            </c:ext>
          </c:extLst>
        </c:ser>
        <c:dLbls>
          <c:showLegendKey val="0"/>
          <c:showVal val="0"/>
          <c:showCatName val="0"/>
          <c:showSerName val="0"/>
          <c:showPercent val="0"/>
          <c:showBubbleSize val="0"/>
        </c:dLbls>
        <c:marker val="1"/>
        <c:smooth val="0"/>
        <c:axId val="434357704"/>
        <c:axId val="434353392"/>
      </c:lineChart>
      <c:dateAx>
        <c:axId val="434357704"/>
        <c:scaling>
          <c:orientation val="minMax"/>
        </c:scaling>
        <c:delete val="1"/>
        <c:axPos val="b"/>
        <c:numFmt formatCode="ge" sourceLinked="1"/>
        <c:majorTickMark val="none"/>
        <c:minorTickMark val="none"/>
        <c:tickLblPos val="none"/>
        <c:crossAx val="434353392"/>
        <c:crosses val="autoZero"/>
        <c:auto val="1"/>
        <c:lblOffset val="100"/>
        <c:baseTimeUnit val="years"/>
      </c:dateAx>
      <c:valAx>
        <c:axId val="43435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5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B4-49AE-A6AD-477DB90C782D}"/>
            </c:ext>
          </c:extLst>
        </c:ser>
        <c:dLbls>
          <c:showLegendKey val="0"/>
          <c:showVal val="0"/>
          <c:showCatName val="0"/>
          <c:showSerName val="0"/>
          <c:showPercent val="0"/>
          <c:showBubbleSize val="0"/>
        </c:dLbls>
        <c:gapWidth val="150"/>
        <c:axId val="434356528"/>
        <c:axId val="43435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233.19</c:v>
                </c:pt>
                <c:pt idx="1">
                  <c:v>221.59</c:v>
                </c:pt>
                <c:pt idx="2">
                  <c:v>244.06</c:v>
                </c:pt>
                <c:pt idx="3">
                  <c:v>12.96</c:v>
                </c:pt>
                <c:pt idx="4">
                  <c:v>5.81</c:v>
                </c:pt>
              </c:numCache>
            </c:numRef>
          </c:val>
          <c:smooth val="0"/>
          <c:extLst>
            <c:ext xmlns:c16="http://schemas.microsoft.com/office/drawing/2014/chart" uri="{C3380CC4-5D6E-409C-BE32-E72D297353CC}">
              <c16:uniqueId val="{00000001-EBB4-49AE-A6AD-477DB90C782D}"/>
            </c:ext>
          </c:extLst>
        </c:ser>
        <c:dLbls>
          <c:showLegendKey val="0"/>
          <c:showVal val="0"/>
          <c:showCatName val="0"/>
          <c:showSerName val="0"/>
          <c:showPercent val="0"/>
          <c:showBubbleSize val="0"/>
        </c:dLbls>
        <c:marker val="1"/>
        <c:smooth val="0"/>
        <c:axId val="434356528"/>
        <c:axId val="434356920"/>
      </c:lineChart>
      <c:dateAx>
        <c:axId val="434356528"/>
        <c:scaling>
          <c:orientation val="minMax"/>
        </c:scaling>
        <c:delete val="1"/>
        <c:axPos val="b"/>
        <c:numFmt formatCode="ge" sourceLinked="1"/>
        <c:majorTickMark val="none"/>
        <c:minorTickMark val="none"/>
        <c:tickLblPos val="none"/>
        <c:crossAx val="434356920"/>
        <c:crosses val="autoZero"/>
        <c:auto val="1"/>
        <c:lblOffset val="100"/>
        <c:baseTimeUnit val="years"/>
      </c:dateAx>
      <c:valAx>
        <c:axId val="43435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5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27.89</c:v>
                </c:pt>
                <c:pt idx="1">
                  <c:v>18.079999999999998</c:v>
                </c:pt>
                <c:pt idx="2">
                  <c:v>17.3</c:v>
                </c:pt>
                <c:pt idx="3">
                  <c:v>4.1100000000000003</c:v>
                </c:pt>
                <c:pt idx="4">
                  <c:v>4.83</c:v>
                </c:pt>
              </c:numCache>
            </c:numRef>
          </c:val>
          <c:extLst>
            <c:ext xmlns:c16="http://schemas.microsoft.com/office/drawing/2014/chart" uri="{C3380CC4-5D6E-409C-BE32-E72D297353CC}">
              <c16:uniqueId val="{00000000-8602-4C99-A36E-268869457618}"/>
            </c:ext>
          </c:extLst>
        </c:ser>
        <c:dLbls>
          <c:showLegendKey val="0"/>
          <c:showVal val="0"/>
          <c:showCatName val="0"/>
          <c:showSerName val="0"/>
          <c:showPercent val="0"/>
          <c:showBubbleSize val="0"/>
        </c:dLbls>
        <c:gapWidth val="150"/>
        <c:axId val="434354176"/>
        <c:axId val="43435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71.86</c:v>
                </c:pt>
                <c:pt idx="1">
                  <c:v>56.86</c:v>
                </c:pt>
                <c:pt idx="2">
                  <c:v>57.91</c:v>
                </c:pt>
                <c:pt idx="3">
                  <c:v>11.03</c:v>
                </c:pt>
                <c:pt idx="4">
                  <c:v>22.04</c:v>
                </c:pt>
              </c:numCache>
            </c:numRef>
          </c:val>
          <c:smooth val="0"/>
          <c:extLst>
            <c:ext xmlns:c16="http://schemas.microsoft.com/office/drawing/2014/chart" uri="{C3380CC4-5D6E-409C-BE32-E72D297353CC}">
              <c16:uniqueId val="{00000001-8602-4C99-A36E-268869457618}"/>
            </c:ext>
          </c:extLst>
        </c:ser>
        <c:dLbls>
          <c:showLegendKey val="0"/>
          <c:showVal val="0"/>
          <c:showCatName val="0"/>
          <c:showSerName val="0"/>
          <c:showPercent val="0"/>
          <c:showBubbleSize val="0"/>
        </c:dLbls>
        <c:marker val="1"/>
        <c:smooth val="0"/>
        <c:axId val="434354176"/>
        <c:axId val="434359664"/>
      </c:lineChart>
      <c:dateAx>
        <c:axId val="434354176"/>
        <c:scaling>
          <c:orientation val="minMax"/>
        </c:scaling>
        <c:delete val="1"/>
        <c:axPos val="b"/>
        <c:numFmt formatCode="ge" sourceLinked="1"/>
        <c:majorTickMark val="none"/>
        <c:minorTickMark val="none"/>
        <c:tickLblPos val="none"/>
        <c:crossAx val="434359664"/>
        <c:crosses val="autoZero"/>
        <c:auto val="1"/>
        <c:lblOffset val="100"/>
        <c:baseTimeUnit val="years"/>
      </c:dateAx>
      <c:valAx>
        <c:axId val="43435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160.91999999999999</c:v>
                </c:pt>
                <c:pt idx="1">
                  <c:v>172.94</c:v>
                </c:pt>
                <c:pt idx="2">
                  <c:v>148.74</c:v>
                </c:pt>
                <c:pt idx="3">
                  <c:v>143.84</c:v>
                </c:pt>
                <c:pt idx="4">
                  <c:v>100.56</c:v>
                </c:pt>
              </c:numCache>
            </c:numRef>
          </c:val>
          <c:extLst>
            <c:ext xmlns:c16="http://schemas.microsoft.com/office/drawing/2014/chart" uri="{C3380CC4-5D6E-409C-BE32-E72D297353CC}">
              <c16:uniqueId val="{00000000-A5F1-4248-B4DA-92362A5C6157}"/>
            </c:ext>
          </c:extLst>
        </c:ser>
        <c:dLbls>
          <c:showLegendKey val="0"/>
          <c:showVal val="0"/>
          <c:showCatName val="0"/>
          <c:showSerName val="0"/>
          <c:showPercent val="0"/>
          <c:showBubbleSize val="0"/>
        </c:dLbls>
        <c:gapWidth val="150"/>
        <c:axId val="434354960"/>
        <c:axId val="43435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238.95</c:v>
                </c:pt>
                <c:pt idx="4">
                  <c:v>169.47</c:v>
                </c:pt>
              </c:numCache>
            </c:numRef>
          </c:val>
          <c:smooth val="0"/>
          <c:extLst>
            <c:ext xmlns:c16="http://schemas.microsoft.com/office/drawing/2014/chart" uri="{C3380CC4-5D6E-409C-BE32-E72D297353CC}">
              <c16:uniqueId val="{00000001-A5F1-4248-B4DA-92362A5C6157}"/>
            </c:ext>
          </c:extLst>
        </c:ser>
        <c:dLbls>
          <c:showLegendKey val="0"/>
          <c:showVal val="0"/>
          <c:showCatName val="0"/>
          <c:showSerName val="0"/>
          <c:showPercent val="0"/>
          <c:showBubbleSize val="0"/>
        </c:dLbls>
        <c:marker val="1"/>
        <c:smooth val="0"/>
        <c:axId val="434354960"/>
        <c:axId val="434358096"/>
      </c:lineChart>
      <c:dateAx>
        <c:axId val="434354960"/>
        <c:scaling>
          <c:orientation val="minMax"/>
        </c:scaling>
        <c:delete val="1"/>
        <c:axPos val="b"/>
        <c:numFmt formatCode="ge" sourceLinked="1"/>
        <c:majorTickMark val="none"/>
        <c:minorTickMark val="none"/>
        <c:tickLblPos val="none"/>
        <c:crossAx val="434358096"/>
        <c:crosses val="autoZero"/>
        <c:auto val="1"/>
        <c:lblOffset val="100"/>
        <c:baseTimeUnit val="years"/>
      </c:dateAx>
      <c:valAx>
        <c:axId val="43435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5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78.959999999999994</c:v>
                </c:pt>
                <c:pt idx="1">
                  <c:v>78.94</c:v>
                </c:pt>
                <c:pt idx="2">
                  <c:v>81.150000000000006</c:v>
                </c:pt>
                <c:pt idx="3">
                  <c:v>81.28</c:v>
                </c:pt>
                <c:pt idx="4">
                  <c:v>74.33</c:v>
                </c:pt>
              </c:numCache>
            </c:numRef>
          </c:val>
          <c:extLst>
            <c:ext xmlns:c16="http://schemas.microsoft.com/office/drawing/2014/chart" uri="{C3380CC4-5D6E-409C-BE32-E72D297353CC}">
              <c16:uniqueId val="{00000000-7824-467A-BFF3-7686D9AD2F59}"/>
            </c:ext>
          </c:extLst>
        </c:ser>
        <c:dLbls>
          <c:showLegendKey val="0"/>
          <c:showVal val="0"/>
          <c:showCatName val="0"/>
          <c:showSerName val="0"/>
          <c:showPercent val="0"/>
          <c:showBubbleSize val="0"/>
        </c:dLbls>
        <c:gapWidth val="150"/>
        <c:axId val="434356136"/>
        <c:axId val="43435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53.57</c:v>
                </c:pt>
                <c:pt idx="4">
                  <c:v>53.03</c:v>
                </c:pt>
              </c:numCache>
            </c:numRef>
          </c:val>
          <c:smooth val="0"/>
          <c:extLst>
            <c:ext xmlns:c16="http://schemas.microsoft.com/office/drawing/2014/chart" uri="{C3380CC4-5D6E-409C-BE32-E72D297353CC}">
              <c16:uniqueId val="{00000001-7824-467A-BFF3-7686D9AD2F59}"/>
            </c:ext>
          </c:extLst>
        </c:ser>
        <c:dLbls>
          <c:showLegendKey val="0"/>
          <c:showVal val="0"/>
          <c:showCatName val="0"/>
          <c:showSerName val="0"/>
          <c:showPercent val="0"/>
          <c:showBubbleSize val="0"/>
        </c:dLbls>
        <c:marker val="1"/>
        <c:smooth val="0"/>
        <c:axId val="434356136"/>
        <c:axId val="434354568"/>
      </c:lineChart>
      <c:dateAx>
        <c:axId val="434356136"/>
        <c:scaling>
          <c:orientation val="minMax"/>
        </c:scaling>
        <c:delete val="1"/>
        <c:axPos val="b"/>
        <c:numFmt formatCode="ge" sourceLinked="1"/>
        <c:majorTickMark val="none"/>
        <c:minorTickMark val="none"/>
        <c:tickLblPos val="none"/>
        <c:crossAx val="434354568"/>
        <c:crosses val="autoZero"/>
        <c:auto val="1"/>
        <c:lblOffset val="100"/>
        <c:baseTimeUnit val="years"/>
      </c:dateAx>
      <c:valAx>
        <c:axId val="43435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5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207.11</c:v>
                </c:pt>
                <c:pt idx="1">
                  <c:v>207.39</c:v>
                </c:pt>
                <c:pt idx="2">
                  <c:v>202</c:v>
                </c:pt>
                <c:pt idx="3">
                  <c:v>201.93</c:v>
                </c:pt>
                <c:pt idx="4">
                  <c:v>221.3</c:v>
                </c:pt>
              </c:numCache>
            </c:numRef>
          </c:val>
          <c:extLst>
            <c:ext xmlns:c16="http://schemas.microsoft.com/office/drawing/2014/chart" uri="{C3380CC4-5D6E-409C-BE32-E72D297353CC}">
              <c16:uniqueId val="{00000000-4699-42A2-9DE9-3CA1C5FAC151}"/>
            </c:ext>
          </c:extLst>
        </c:ser>
        <c:dLbls>
          <c:showLegendKey val="0"/>
          <c:showVal val="0"/>
          <c:showCatName val="0"/>
          <c:showSerName val="0"/>
          <c:showPercent val="0"/>
          <c:showBubbleSize val="0"/>
        </c:dLbls>
        <c:gapWidth val="150"/>
        <c:axId val="434644296"/>
        <c:axId val="43464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310.41000000000003</c:v>
                </c:pt>
                <c:pt idx="4">
                  <c:v>301.77</c:v>
                </c:pt>
              </c:numCache>
            </c:numRef>
          </c:val>
          <c:smooth val="0"/>
          <c:extLst>
            <c:ext xmlns:c16="http://schemas.microsoft.com/office/drawing/2014/chart" uri="{C3380CC4-5D6E-409C-BE32-E72D297353CC}">
              <c16:uniqueId val="{00000001-4699-42A2-9DE9-3CA1C5FAC151}"/>
            </c:ext>
          </c:extLst>
        </c:ser>
        <c:dLbls>
          <c:showLegendKey val="0"/>
          <c:showVal val="0"/>
          <c:showCatName val="0"/>
          <c:showSerName val="0"/>
          <c:showPercent val="0"/>
          <c:showBubbleSize val="0"/>
        </c:dLbls>
        <c:marker val="1"/>
        <c:smooth val="0"/>
        <c:axId val="434644296"/>
        <c:axId val="434648216"/>
      </c:lineChart>
      <c:dateAx>
        <c:axId val="434644296"/>
        <c:scaling>
          <c:orientation val="minMax"/>
        </c:scaling>
        <c:delete val="1"/>
        <c:axPos val="b"/>
        <c:numFmt formatCode="ge" sourceLinked="1"/>
        <c:majorTickMark val="none"/>
        <c:minorTickMark val="none"/>
        <c:tickLblPos val="none"/>
        <c:crossAx val="434648216"/>
        <c:crosses val="autoZero"/>
        <c:auto val="1"/>
        <c:lblOffset val="100"/>
        <c:baseTimeUnit val="years"/>
      </c:dateAx>
      <c:valAx>
        <c:axId val="43464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64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5" zoomScaleNormal="100" workbookViewId="0">
      <selection activeCell="CA9" sqref="CA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島根県　松江市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3"/>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漁業集落排水</v>
      </c>
      <c r="Q8" s="84"/>
      <c r="R8" s="84"/>
      <c r="S8" s="84"/>
      <c r="T8" s="84"/>
      <c r="U8" s="84"/>
      <c r="V8" s="84"/>
      <c r="W8" s="84" t="str">
        <f>データ!L6</f>
        <v>H1</v>
      </c>
      <c r="X8" s="84"/>
      <c r="Y8" s="84"/>
      <c r="Z8" s="84"/>
      <c r="AA8" s="84"/>
      <c r="AB8" s="84"/>
      <c r="AC8" s="84"/>
      <c r="AD8" s="85" t="str">
        <f>データ!$M$6</f>
        <v>自治体職員</v>
      </c>
      <c r="AE8" s="85"/>
      <c r="AF8" s="85"/>
      <c r="AG8" s="85"/>
      <c r="AH8" s="85"/>
      <c r="AI8" s="85"/>
      <c r="AJ8" s="85"/>
      <c r="AK8" s="3"/>
      <c r="AL8" s="79">
        <f>データ!S6</f>
        <v>203787</v>
      </c>
      <c r="AM8" s="79"/>
      <c r="AN8" s="79"/>
      <c r="AO8" s="79"/>
      <c r="AP8" s="79"/>
      <c r="AQ8" s="79"/>
      <c r="AR8" s="79"/>
      <c r="AS8" s="79"/>
      <c r="AT8" s="78">
        <f>データ!T6</f>
        <v>572.99</v>
      </c>
      <c r="AU8" s="78"/>
      <c r="AV8" s="78"/>
      <c r="AW8" s="78"/>
      <c r="AX8" s="78"/>
      <c r="AY8" s="78"/>
      <c r="AZ8" s="78"/>
      <c r="BA8" s="78"/>
      <c r="BB8" s="78">
        <f>データ!U6</f>
        <v>355.66</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3"/>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3"/>
      <c r="BK9" s="3"/>
      <c r="BL9" s="76" t="s">
        <v>20</v>
      </c>
      <c r="BM9" s="77"/>
      <c r="BN9" s="10" t="s">
        <v>21</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f>データ!O6</f>
        <v>70.040000000000006</v>
      </c>
      <c r="J10" s="78"/>
      <c r="K10" s="78"/>
      <c r="L10" s="78"/>
      <c r="M10" s="78"/>
      <c r="N10" s="78"/>
      <c r="O10" s="78"/>
      <c r="P10" s="78">
        <f>データ!P6</f>
        <v>3.02</v>
      </c>
      <c r="Q10" s="78"/>
      <c r="R10" s="78"/>
      <c r="S10" s="78"/>
      <c r="T10" s="78"/>
      <c r="U10" s="78"/>
      <c r="V10" s="78"/>
      <c r="W10" s="78">
        <f>データ!Q6</f>
        <v>98.1</v>
      </c>
      <c r="X10" s="78"/>
      <c r="Y10" s="78"/>
      <c r="Z10" s="78"/>
      <c r="AA10" s="78"/>
      <c r="AB10" s="78"/>
      <c r="AC10" s="78"/>
      <c r="AD10" s="79">
        <f>データ!R6</f>
        <v>3024</v>
      </c>
      <c r="AE10" s="79"/>
      <c r="AF10" s="79"/>
      <c r="AG10" s="79"/>
      <c r="AH10" s="79"/>
      <c r="AI10" s="79"/>
      <c r="AJ10" s="79"/>
      <c r="AK10" s="2"/>
      <c r="AL10" s="79">
        <f>データ!V6</f>
        <v>6123</v>
      </c>
      <c r="AM10" s="79"/>
      <c r="AN10" s="79"/>
      <c r="AO10" s="79"/>
      <c r="AP10" s="79"/>
      <c r="AQ10" s="79"/>
      <c r="AR10" s="79"/>
      <c r="AS10" s="79"/>
      <c r="AT10" s="78">
        <f>データ!W6</f>
        <v>2.33</v>
      </c>
      <c r="AU10" s="78"/>
      <c r="AV10" s="78"/>
      <c r="AW10" s="78"/>
      <c r="AX10" s="78"/>
      <c r="AY10" s="78"/>
      <c r="AZ10" s="78"/>
      <c r="BA10" s="78"/>
      <c r="BB10" s="78">
        <f>データ!X6</f>
        <v>2627.9</v>
      </c>
      <c r="BC10" s="78"/>
      <c r="BD10" s="78"/>
      <c r="BE10" s="78"/>
      <c r="BF10" s="78"/>
      <c r="BG10" s="78"/>
      <c r="BH10" s="78"/>
      <c r="BI10" s="78"/>
      <c r="BJ10" s="2"/>
      <c r="BK10" s="2"/>
      <c r="BL10" s="80" t="s">
        <v>22</v>
      </c>
      <c r="BM10" s="8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69" t="s">
        <v>26</v>
      </c>
      <c r="BM14" s="70"/>
      <c r="BN14" s="70"/>
      <c r="BO14" s="70"/>
      <c r="BP14" s="70"/>
      <c r="BQ14" s="70"/>
      <c r="BR14" s="70"/>
      <c r="BS14" s="70"/>
      <c r="BT14" s="70"/>
      <c r="BU14" s="70"/>
      <c r="BV14" s="70"/>
      <c r="BW14" s="70"/>
      <c r="BX14" s="70"/>
      <c r="BY14" s="70"/>
      <c r="BZ14" s="71"/>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72"/>
      <c r="BM15" s="73"/>
      <c r="BN15" s="73"/>
      <c r="BO15" s="73"/>
      <c r="BP15" s="73"/>
      <c r="BQ15" s="73"/>
      <c r="BR15" s="73"/>
      <c r="BS15" s="73"/>
      <c r="BT15" s="73"/>
      <c r="BU15" s="73"/>
      <c r="BV15" s="73"/>
      <c r="BW15" s="73"/>
      <c r="BX15" s="73"/>
      <c r="BY15" s="73"/>
      <c r="BZ15" s="7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122</v>
      </c>
      <c r="BM16" s="56"/>
      <c r="BN16" s="56"/>
      <c r="BO16" s="56"/>
      <c r="BP16" s="56"/>
      <c r="BQ16" s="56"/>
      <c r="BR16" s="56"/>
      <c r="BS16" s="56"/>
      <c r="BT16" s="56"/>
      <c r="BU16" s="56"/>
      <c r="BV16" s="56"/>
      <c r="BW16" s="56"/>
      <c r="BX16" s="56"/>
      <c r="BY16" s="56"/>
      <c r="BZ16" s="5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55"/>
      <c r="BM34" s="56"/>
      <c r="BN34" s="56"/>
      <c r="BO34" s="56"/>
      <c r="BP34" s="56"/>
      <c r="BQ34" s="56"/>
      <c r="BR34" s="56"/>
      <c r="BS34" s="56"/>
      <c r="BT34" s="56"/>
      <c r="BU34" s="56"/>
      <c r="BV34" s="56"/>
      <c r="BW34" s="56"/>
      <c r="BX34" s="56"/>
      <c r="BY34" s="56"/>
      <c r="BZ34" s="57"/>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5"/>
      <c r="BM35" s="56"/>
      <c r="BN35" s="56"/>
      <c r="BO35" s="56"/>
      <c r="BP35" s="56"/>
      <c r="BQ35" s="56"/>
      <c r="BR35" s="56"/>
      <c r="BS35" s="56"/>
      <c r="BT35" s="56"/>
      <c r="BU35" s="56"/>
      <c r="BV35" s="56"/>
      <c r="BW35" s="56"/>
      <c r="BX35" s="56"/>
      <c r="BY35" s="56"/>
      <c r="BZ35" s="5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120</v>
      </c>
      <c r="BM47" s="56"/>
      <c r="BN47" s="56"/>
      <c r="BO47" s="56"/>
      <c r="BP47" s="56"/>
      <c r="BQ47" s="56"/>
      <c r="BR47" s="56"/>
      <c r="BS47" s="56"/>
      <c r="BT47" s="56"/>
      <c r="BU47" s="56"/>
      <c r="BV47" s="56"/>
      <c r="BW47" s="56"/>
      <c r="BX47" s="56"/>
      <c r="BY47" s="56"/>
      <c r="BZ47" s="5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M7Hgk/fmj2qUQcTqlY+R7h/W4OGb61ZOre8tIZkrvqaX37DGq9/rdqGhvOJokti8Tex7jIcDDedL7zhzdznVA==" saltValue="VPw7NOqYIviCrfulGqiG/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322016</v>
      </c>
      <c r="D6" s="33">
        <f t="shared" si="3"/>
        <v>46</v>
      </c>
      <c r="E6" s="33">
        <f t="shared" si="3"/>
        <v>17</v>
      </c>
      <c r="F6" s="33">
        <f t="shared" si="3"/>
        <v>6</v>
      </c>
      <c r="G6" s="33">
        <f t="shared" si="3"/>
        <v>0</v>
      </c>
      <c r="H6" s="33" t="str">
        <f t="shared" si="3"/>
        <v>島根県　松江市</v>
      </c>
      <c r="I6" s="33" t="str">
        <f t="shared" si="3"/>
        <v>法適用</v>
      </c>
      <c r="J6" s="33" t="str">
        <f t="shared" si="3"/>
        <v>下水道事業</v>
      </c>
      <c r="K6" s="33" t="str">
        <f t="shared" si="3"/>
        <v>漁業集落排水</v>
      </c>
      <c r="L6" s="33" t="str">
        <f t="shared" si="3"/>
        <v>H1</v>
      </c>
      <c r="M6" s="33" t="str">
        <f t="shared" si="3"/>
        <v>自治体職員</v>
      </c>
      <c r="N6" s="34" t="str">
        <f t="shared" si="3"/>
        <v>-</v>
      </c>
      <c r="O6" s="34">
        <f t="shared" si="3"/>
        <v>70.040000000000006</v>
      </c>
      <c r="P6" s="34">
        <f t="shared" si="3"/>
        <v>3.02</v>
      </c>
      <c r="Q6" s="34">
        <f t="shared" si="3"/>
        <v>98.1</v>
      </c>
      <c r="R6" s="34">
        <f t="shared" si="3"/>
        <v>3024</v>
      </c>
      <c r="S6" s="34">
        <f t="shared" si="3"/>
        <v>203787</v>
      </c>
      <c r="T6" s="34">
        <f t="shared" si="3"/>
        <v>572.99</v>
      </c>
      <c r="U6" s="34">
        <f t="shared" si="3"/>
        <v>355.66</v>
      </c>
      <c r="V6" s="34">
        <f t="shared" si="3"/>
        <v>6123</v>
      </c>
      <c r="W6" s="34">
        <f t="shared" si="3"/>
        <v>2.33</v>
      </c>
      <c r="X6" s="34">
        <f t="shared" si="3"/>
        <v>2627.9</v>
      </c>
      <c r="Y6" s="35">
        <f>IF(Y7="",NA(),Y7)</f>
        <v>107.78</v>
      </c>
      <c r="Z6" s="35">
        <f t="shared" ref="Z6:AH6" si="4">IF(Z7="",NA(),Z7)</f>
        <v>102.05</v>
      </c>
      <c r="AA6" s="35">
        <f t="shared" si="4"/>
        <v>95.21</v>
      </c>
      <c r="AB6" s="35">
        <f t="shared" si="4"/>
        <v>95.05</v>
      </c>
      <c r="AC6" s="35">
        <f t="shared" si="4"/>
        <v>92.65</v>
      </c>
      <c r="AD6" s="35">
        <f t="shared" si="4"/>
        <v>99.06</v>
      </c>
      <c r="AE6" s="35">
        <f t="shared" si="4"/>
        <v>99.08</v>
      </c>
      <c r="AF6" s="35">
        <f t="shared" si="4"/>
        <v>97.28</v>
      </c>
      <c r="AG6" s="35">
        <f t="shared" si="4"/>
        <v>102.25</v>
      </c>
      <c r="AH6" s="35">
        <f t="shared" si="4"/>
        <v>103.8</v>
      </c>
      <c r="AI6" s="34" t="str">
        <f>IF(AI7="","",IF(AI7="-","【-】","【"&amp;SUBSTITUTE(TEXT(AI7,"#,##0.00"),"-","△")&amp;"】"))</f>
        <v>【100.62】</v>
      </c>
      <c r="AJ6" s="34">
        <f>IF(AJ7="",NA(),AJ7)</f>
        <v>0</v>
      </c>
      <c r="AK6" s="34">
        <f t="shared" ref="AK6:AS6" si="5">IF(AK7="",NA(),AK7)</f>
        <v>0</v>
      </c>
      <c r="AL6" s="34">
        <f t="shared" si="5"/>
        <v>0</v>
      </c>
      <c r="AM6" s="34">
        <f t="shared" si="5"/>
        <v>0</v>
      </c>
      <c r="AN6" s="34">
        <f t="shared" si="5"/>
        <v>0</v>
      </c>
      <c r="AO6" s="35">
        <f t="shared" si="5"/>
        <v>233.19</v>
      </c>
      <c r="AP6" s="35">
        <f t="shared" si="5"/>
        <v>221.59</v>
      </c>
      <c r="AQ6" s="35">
        <f t="shared" si="5"/>
        <v>244.06</v>
      </c>
      <c r="AR6" s="35">
        <f t="shared" si="5"/>
        <v>12.96</v>
      </c>
      <c r="AS6" s="35">
        <f t="shared" si="5"/>
        <v>5.81</v>
      </c>
      <c r="AT6" s="34" t="str">
        <f>IF(AT7="","",IF(AT7="-","【-】","【"&amp;SUBSTITUTE(TEXT(AT7,"#,##0.00"),"-","△")&amp;"】"))</f>
        <v>【134.74】</v>
      </c>
      <c r="AU6" s="35">
        <f>IF(AU7="",NA(),AU7)</f>
        <v>27.89</v>
      </c>
      <c r="AV6" s="35">
        <f t="shared" ref="AV6:BD6" si="6">IF(AV7="",NA(),AV7)</f>
        <v>18.079999999999998</v>
      </c>
      <c r="AW6" s="35">
        <f t="shared" si="6"/>
        <v>17.3</v>
      </c>
      <c r="AX6" s="35">
        <f t="shared" si="6"/>
        <v>4.1100000000000003</v>
      </c>
      <c r="AY6" s="35">
        <f t="shared" si="6"/>
        <v>4.83</v>
      </c>
      <c r="AZ6" s="35">
        <f t="shared" si="6"/>
        <v>71.86</v>
      </c>
      <c r="BA6" s="35">
        <f t="shared" si="6"/>
        <v>56.86</v>
      </c>
      <c r="BB6" s="35">
        <f t="shared" si="6"/>
        <v>57.91</v>
      </c>
      <c r="BC6" s="35">
        <f t="shared" si="6"/>
        <v>11.03</v>
      </c>
      <c r="BD6" s="35">
        <f t="shared" si="6"/>
        <v>22.04</v>
      </c>
      <c r="BE6" s="34" t="str">
        <f>IF(BE7="","",IF(BE7="-","【-】","【"&amp;SUBSTITUTE(TEXT(BE7,"#,##0.00"),"-","△")&amp;"】"))</f>
        <v>【76.04】</v>
      </c>
      <c r="BF6" s="35">
        <f>IF(BF7="",NA(),BF7)</f>
        <v>160.91999999999999</v>
      </c>
      <c r="BG6" s="35">
        <f t="shared" ref="BG6:BO6" si="7">IF(BG7="",NA(),BG7)</f>
        <v>172.94</v>
      </c>
      <c r="BH6" s="35">
        <f t="shared" si="7"/>
        <v>148.74</v>
      </c>
      <c r="BI6" s="35">
        <f t="shared" si="7"/>
        <v>143.84</v>
      </c>
      <c r="BJ6" s="35">
        <f t="shared" si="7"/>
        <v>100.56</v>
      </c>
      <c r="BK6" s="35">
        <f t="shared" si="7"/>
        <v>817.63</v>
      </c>
      <c r="BL6" s="35">
        <f t="shared" si="7"/>
        <v>830.5</v>
      </c>
      <c r="BM6" s="35">
        <f t="shared" si="7"/>
        <v>1029.24</v>
      </c>
      <c r="BN6" s="35">
        <f t="shared" si="7"/>
        <v>238.95</v>
      </c>
      <c r="BO6" s="35">
        <f t="shared" si="7"/>
        <v>169.47</v>
      </c>
      <c r="BP6" s="34" t="str">
        <f>IF(BP7="","",IF(BP7="-","【-】","【"&amp;SUBSTITUTE(TEXT(BP7,"#,##0.00"),"-","△")&amp;"】"))</f>
        <v>【920.42】</v>
      </c>
      <c r="BQ6" s="35">
        <f>IF(BQ7="",NA(),BQ7)</f>
        <v>78.959999999999994</v>
      </c>
      <c r="BR6" s="35">
        <f t="shared" ref="BR6:BZ6" si="8">IF(BR7="",NA(),BR7)</f>
        <v>78.94</v>
      </c>
      <c r="BS6" s="35">
        <f t="shared" si="8"/>
        <v>81.150000000000006</v>
      </c>
      <c r="BT6" s="35">
        <f t="shared" si="8"/>
        <v>81.28</v>
      </c>
      <c r="BU6" s="35">
        <f t="shared" si="8"/>
        <v>74.33</v>
      </c>
      <c r="BV6" s="35">
        <f t="shared" si="8"/>
        <v>46.31</v>
      </c>
      <c r="BW6" s="35">
        <f t="shared" si="8"/>
        <v>43.66</v>
      </c>
      <c r="BX6" s="35">
        <f t="shared" si="8"/>
        <v>43.13</v>
      </c>
      <c r="BY6" s="35">
        <f t="shared" si="8"/>
        <v>53.57</v>
      </c>
      <c r="BZ6" s="35">
        <f t="shared" si="8"/>
        <v>53.03</v>
      </c>
      <c r="CA6" s="34" t="str">
        <f>IF(CA7="","",IF(CA7="-","【-】","【"&amp;SUBSTITUTE(TEXT(CA7,"#,##0.00"),"-","△")&amp;"】"))</f>
        <v>【47.34】</v>
      </c>
      <c r="CB6" s="35">
        <f>IF(CB7="",NA(),CB7)</f>
        <v>207.11</v>
      </c>
      <c r="CC6" s="35">
        <f t="shared" ref="CC6:CK6" si="9">IF(CC7="",NA(),CC7)</f>
        <v>207.39</v>
      </c>
      <c r="CD6" s="35">
        <f t="shared" si="9"/>
        <v>202</v>
      </c>
      <c r="CE6" s="35">
        <f t="shared" si="9"/>
        <v>201.93</v>
      </c>
      <c r="CF6" s="35">
        <f t="shared" si="9"/>
        <v>221.3</v>
      </c>
      <c r="CG6" s="35">
        <f t="shared" si="9"/>
        <v>349.08</v>
      </c>
      <c r="CH6" s="35">
        <f t="shared" si="9"/>
        <v>382.09</v>
      </c>
      <c r="CI6" s="35">
        <f t="shared" si="9"/>
        <v>392.03</v>
      </c>
      <c r="CJ6" s="35">
        <f t="shared" si="9"/>
        <v>310.41000000000003</v>
      </c>
      <c r="CK6" s="35">
        <f t="shared" si="9"/>
        <v>301.77</v>
      </c>
      <c r="CL6" s="34" t="str">
        <f>IF(CL7="","",IF(CL7="-","【-】","【"&amp;SUBSTITUTE(TEXT(CL7,"#,##0.00"),"-","△")&amp;"】"))</f>
        <v>【360.30】</v>
      </c>
      <c r="CM6" s="35">
        <f>IF(CM7="",NA(),CM7)</f>
        <v>42.72</v>
      </c>
      <c r="CN6" s="35">
        <f t="shared" ref="CN6:CV6" si="10">IF(CN7="",NA(),CN7)</f>
        <v>41.93</v>
      </c>
      <c r="CO6" s="35">
        <f t="shared" si="10"/>
        <v>39.869999999999997</v>
      </c>
      <c r="CP6" s="35">
        <f t="shared" si="10"/>
        <v>38.950000000000003</v>
      </c>
      <c r="CQ6" s="35">
        <f t="shared" si="10"/>
        <v>37.72</v>
      </c>
      <c r="CR6" s="35">
        <f t="shared" si="10"/>
        <v>39.42</v>
      </c>
      <c r="CS6" s="35">
        <f t="shared" si="10"/>
        <v>39.68</v>
      </c>
      <c r="CT6" s="35">
        <f t="shared" si="10"/>
        <v>35.64</v>
      </c>
      <c r="CU6" s="35">
        <f t="shared" si="10"/>
        <v>39.9</v>
      </c>
      <c r="CV6" s="35">
        <f t="shared" si="10"/>
        <v>39.799999999999997</v>
      </c>
      <c r="CW6" s="34" t="str">
        <f>IF(CW7="","",IF(CW7="-","【-】","【"&amp;SUBSTITUTE(TEXT(CW7,"#,##0.00"),"-","△")&amp;"】"))</f>
        <v>【34.06】</v>
      </c>
      <c r="CX6" s="35">
        <f>IF(CX7="",NA(),CX7)</f>
        <v>91.88</v>
      </c>
      <c r="CY6" s="35">
        <f t="shared" ref="CY6:DG6" si="11">IF(CY7="",NA(),CY7)</f>
        <v>92.36</v>
      </c>
      <c r="CZ6" s="35">
        <f t="shared" si="11"/>
        <v>92.9</v>
      </c>
      <c r="DA6" s="35">
        <f t="shared" si="11"/>
        <v>92.96</v>
      </c>
      <c r="DB6" s="35">
        <f t="shared" si="11"/>
        <v>93.91</v>
      </c>
      <c r="DC6" s="35">
        <f t="shared" si="11"/>
        <v>82.97</v>
      </c>
      <c r="DD6" s="35">
        <f t="shared" si="11"/>
        <v>83.95</v>
      </c>
      <c r="DE6" s="35">
        <f t="shared" si="11"/>
        <v>82.92</v>
      </c>
      <c r="DF6" s="35">
        <f t="shared" si="11"/>
        <v>85.72</v>
      </c>
      <c r="DG6" s="35">
        <f t="shared" si="11"/>
        <v>85.32</v>
      </c>
      <c r="DH6" s="34" t="str">
        <f>IF(DH7="","",IF(DH7="-","【-】","【"&amp;SUBSTITUTE(TEXT(DH7,"#,##0.00"),"-","△")&amp;"】"))</f>
        <v>【79.14】</v>
      </c>
      <c r="DI6" s="35">
        <f>IF(DI7="",NA(),DI7)</f>
        <v>3.97</v>
      </c>
      <c r="DJ6" s="35">
        <f t="shared" ref="DJ6:DR6" si="12">IF(DJ7="",NA(),DJ7)</f>
        <v>7.95</v>
      </c>
      <c r="DK6" s="35">
        <f t="shared" si="12"/>
        <v>11.71</v>
      </c>
      <c r="DL6" s="35">
        <f t="shared" si="12"/>
        <v>15.13</v>
      </c>
      <c r="DM6" s="35">
        <f t="shared" si="12"/>
        <v>18.510000000000002</v>
      </c>
      <c r="DN6" s="35">
        <f t="shared" si="12"/>
        <v>10.75</v>
      </c>
      <c r="DO6" s="35">
        <f t="shared" si="12"/>
        <v>23.85</v>
      </c>
      <c r="DP6" s="35">
        <f t="shared" si="12"/>
        <v>27.17</v>
      </c>
      <c r="DQ6" s="35">
        <f t="shared" si="12"/>
        <v>13.77</v>
      </c>
      <c r="DR6" s="35">
        <f t="shared" si="12"/>
        <v>17.260000000000002</v>
      </c>
      <c r="DS6" s="34" t="str">
        <f>IF(DS7="","",IF(DS7="-","【-】","【"&amp;SUBSTITUTE(TEXT(DS7,"#,##0.00"),"-","△")&amp;"】"))</f>
        <v>【25.06】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0.14000000000000001</v>
      </c>
      <c r="EK6" s="35">
        <f t="shared" si="14"/>
        <v>0.05</v>
      </c>
      <c r="EL6" s="35">
        <f t="shared" si="14"/>
        <v>0.18</v>
      </c>
      <c r="EM6" s="35">
        <f t="shared" si="14"/>
        <v>0.12</v>
      </c>
      <c r="EN6" s="34">
        <f t="shared" si="14"/>
        <v>0</v>
      </c>
      <c r="EO6" s="34" t="str">
        <f>IF(EO7="","",IF(EO7="-","【-】","【"&amp;SUBSTITUTE(TEXT(EO7,"#,##0.00"),"-","△")&amp;"】"))</f>
        <v>【0.01】</v>
      </c>
    </row>
    <row r="7" spans="1:148" s="36" customFormat="1" x14ac:dyDescent="0.15">
      <c r="A7" s="28"/>
      <c r="B7" s="37">
        <v>2017</v>
      </c>
      <c r="C7" s="37">
        <v>322016</v>
      </c>
      <c r="D7" s="37">
        <v>46</v>
      </c>
      <c r="E7" s="37">
        <v>17</v>
      </c>
      <c r="F7" s="37">
        <v>6</v>
      </c>
      <c r="G7" s="37">
        <v>0</v>
      </c>
      <c r="H7" s="37" t="s">
        <v>108</v>
      </c>
      <c r="I7" s="37" t="s">
        <v>109</v>
      </c>
      <c r="J7" s="37" t="s">
        <v>110</v>
      </c>
      <c r="K7" s="37" t="s">
        <v>111</v>
      </c>
      <c r="L7" s="37" t="s">
        <v>112</v>
      </c>
      <c r="M7" s="37" t="s">
        <v>113</v>
      </c>
      <c r="N7" s="38" t="s">
        <v>114</v>
      </c>
      <c r="O7" s="38">
        <v>70.040000000000006</v>
      </c>
      <c r="P7" s="38">
        <v>3.02</v>
      </c>
      <c r="Q7" s="38">
        <v>98.1</v>
      </c>
      <c r="R7" s="38">
        <v>3024</v>
      </c>
      <c r="S7" s="38">
        <v>203787</v>
      </c>
      <c r="T7" s="38">
        <v>572.99</v>
      </c>
      <c r="U7" s="38">
        <v>355.66</v>
      </c>
      <c r="V7" s="38">
        <v>6123</v>
      </c>
      <c r="W7" s="38">
        <v>2.33</v>
      </c>
      <c r="X7" s="38">
        <v>2627.9</v>
      </c>
      <c r="Y7" s="38">
        <v>107.78</v>
      </c>
      <c r="Z7" s="38">
        <v>102.05</v>
      </c>
      <c r="AA7" s="38">
        <v>95.21</v>
      </c>
      <c r="AB7" s="38">
        <v>95.05</v>
      </c>
      <c r="AC7" s="38">
        <v>92.65</v>
      </c>
      <c r="AD7" s="38">
        <v>99.06</v>
      </c>
      <c r="AE7" s="38">
        <v>99.08</v>
      </c>
      <c r="AF7" s="38">
        <v>97.28</v>
      </c>
      <c r="AG7" s="38">
        <v>102.25</v>
      </c>
      <c r="AH7" s="38">
        <v>103.8</v>
      </c>
      <c r="AI7" s="38">
        <v>100.62</v>
      </c>
      <c r="AJ7" s="38">
        <v>0</v>
      </c>
      <c r="AK7" s="38">
        <v>0</v>
      </c>
      <c r="AL7" s="38">
        <v>0</v>
      </c>
      <c r="AM7" s="38">
        <v>0</v>
      </c>
      <c r="AN7" s="38">
        <v>0</v>
      </c>
      <c r="AO7" s="38">
        <v>233.19</v>
      </c>
      <c r="AP7" s="38">
        <v>221.59</v>
      </c>
      <c r="AQ7" s="38">
        <v>244.06</v>
      </c>
      <c r="AR7" s="38">
        <v>12.96</v>
      </c>
      <c r="AS7" s="38">
        <v>5.81</v>
      </c>
      <c r="AT7" s="38">
        <v>134.74</v>
      </c>
      <c r="AU7" s="38">
        <v>27.89</v>
      </c>
      <c r="AV7" s="38">
        <v>18.079999999999998</v>
      </c>
      <c r="AW7" s="38">
        <v>17.3</v>
      </c>
      <c r="AX7" s="38">
        <v>4.1100000000000003</v>
      </c>
      <c r="AY7" s="38">
        <v>4.83</v>
      </c>
      <c r="AZ7" s="38">
        <v>71.86</v>
      </c>
      <c r="BA7" s="38">
        <v>56.86</v>
      </c>
      <c r="BB7" s="38">
        <v>57.91</v>
      </c>
      <c r="BC7" s="38">
        <v>11.03</v>
      </c>
      <c r="BD7" s="38">
        <v>22.04</v>
      </c>
      <c r="BE7" s="38">
        <v>76.040000000000006</v>
      </c>
      <c r="BF7" s="38">
        <v>160.91999999999999</v>
      </c>
      <c r="BG7" s="38">
        <v>172.94</v>
      </c>
      <c r="BH7" s="38">
        <v>148.74</v>
      </c>
      <c r="BI7" s="38">
        <v>143.84</v>
      </c>
      <c r="BJ7" s="38">
        <v>100.56</v>
      </c>
      <c r="BK7" s="38">
        <v>817.63</v>
      </c>
      <c r="BL7" s="38">
        <v>830.5</v>
      </c>
      <c r="BM7" s="38">
        <v>1029.24</v>
      </c>
      <c r="BN7" s="38">
        <v>238.95</v>
      </c>
      <c r="BO7" s="38">
        <v>169.47</v>
      </c>
      <c r="BP7" s="38">
        <v>920.42</v>
      </c>
      <c r="BQ7" s="38">
        <v>78.959999999999994</v>
      </c>
      <c r="BR7" s="38">
        <v>78.94</v>
      </c>
      <c r="BS7" s="38">
        <v>81.150000000000006</v>
      </c>
      <c r="BT7" s="38">
        <v>81.28</v>
      </c>
      <c r="BU7" s="38">
        <v>74.33</v>
      </c>
      <c r="BV7" s="38">
        <v>46.31</v>
      </c>
      <c r="BW7" s="38">
        <v>43.66</v>
      </c>
      <c r="BX7" s="38">
        <v>43.13</v>
      </c>
      <c r="BY7" s="38">
        <v>53.57</v>
      </c>
      <c r="BZ7" s="38">
        <v>53.03</v>
      </c>
      <c r="CA7" s="38">
        <v>47.34</v>
      </c>
      <c r="CB7" s="38">
        <v>207.11</v>
      </c>
      <c r="CC7" s="38">
        <v>207.39</v>
      </c>
      <c r="CD7" s="38">
        <v>202</v>
      </c>
      <c r="CE7" s="38">
        <v>201.93</v>
      </c>
      <c r="CF7" s="38">
        <v>221.3</v>
      </c>
      <c r="CG7" s="38">
        <v>349.08</v>
      </c>
      <c r="CH7" s="38">
        <v>382.09</v>
      </c>
      <c r="CI7" s="38">
        <v>392.03</v>
      </c>
      <c r="CJ7" s="38">
        <v>310.41000000000003</v>
      </c>
      <c r="CK7" s="38">
        <v>301.77</v>
      </c>
      <c r="CL7" s="38">
        <v>360.3</v>
      </c>
      <c r="CM7" s="38">
        <v>42.72</v>
      </c>
      <c r="CN7" s="38">
        <v>41.93</v>
      </c>
      <c r="CO7" s="38">
        <v>39.869999999999997</v>
      </c>
      <c r="CP7" s="38">
        <v>38.950000000000003</v>
      </c>
      <c r="CQ7" s="38">
        <v>37.72</v>
      </c>
      <c r="CR7" s="38">
        <v>39.42</v>
      </c>
      <c r="CS7" s="38">
        <v>39.68</v>
      </c>
      <c r="CT7" s="38">
        <v>35.64</v>
      </c>
      <c r="CU7" s="38">
        <v>39.9</v>
      </c>
      <c r="CV7" s="38">
        <v>39.799999999999997</v>
      </c>
      <c r="CW7" s="38">
        <v>34.06</v>
      </c>
      <c r="CX7" s="38">
        <v>91.88</v>
      </c>
      <c r="CY7" s="38">
        <v>92.36</v>
      </c>
      <c r="CZ7" s="38">
        <v>92.9</v>
      </c>
      <c r="DA7" s="38">
        <v>92.96</v>
      </c>
      <c r="DB7" s="38">
        <v>93.91</v>
      </c>
      <c r="DC7" s="38">
        <v>82.97</v>
      </c>
      <c r="DD7" s="38">
        <v>83.95</v>
      </c>
      <c r="DE7" s="38">
        <v>82.92</v>
      </c>
      <c r="DF7" s="38">
        <v>85.72</v>
      </c>
      <c r="DG7" s="38">
        <v>85.32</v>
      </c>
      <c r="DH7" s="38">
        <v>79.14</v>
      </c>
      <c r="DI7" s="38">
        <v>3.97</v>
      </c>
      <c r="DJ7" s="38">
        <v>7.95</v>
      </c>
      <c r="DK7" s="38">
        <v>11.71</v>
      </c>
      <c r="DL7" s="38">
        <v>15.13</v>
      </c>
      <c r="DM7" s="38">
        <v>18.510000000000002</v>
      </c>
      <c r="DN7" s="38">
        <v>10.75</v>
      </c>
      <c r="DO7" s="38">
        <v>23.85</v>
      </c>
      <c r="DP7" s="38">
        <v>27.17</v>
      </c>
      <c r="DQ7" s="38">
        <v>13.77</v>
      </c>
      <c r="DR7" s="38">
        <v>17.260000000000002</v>
      </c>
      <c r="DS7" s="38">
        <v>25.06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0.14000000000000001</v>
      </c>
      <c r="EK7" s="38">
        <v>0.05</v>
      </c>
      <c r="EL7" s="38">
        <v>0.18</v>
      </c>
      <c r="EM7" s="38">
        <v>0.12</v>
      </c>
      <c r="EN7" s="38">
        <v>0</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2019-02-04T04:26:45Z</cp:lastPrinted>
  <dcterms:modified xsi:type="dcterms:W3CDTF">2019-02-04T04:26:48Z</dcterms:modified>
</cp:coreProperties>
</file>