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10.11\kyouyuu\ファイル共有\上下水道課\業務係\下水道業務\3.各種調査\財政係から\H29\公営企業に係る「経営比較分析表」の打ち返しについて\【経営比較分析表】下水道事業\"/>
    </mc:Choice>
  </mc:AlternateContent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W10" i="4" s="1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BB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<sst xmlns="http://schemas.openxmlformats.org/spreadsheetml/2006/main" count="262" uniqueCount="127">
  <si>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</si>
  <si>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</si>
  <si>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</si>
  <si>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</si>
  <si>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</si>
  <si>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</si>
  <si>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</si>
  <si>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</si>
  <si>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</si>
  <si>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</si>
  <si>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</si>
  <si>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</si>
  <si>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</si>
  <si>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</si>
  <si>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</si>
  <si>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</si>
  <si>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</si>
  <si>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</si>
  <si>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</si>
  <si>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</si>
  <si>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</si>
  <si>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</si>
  <si>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</si>
  <si>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</si>
  <si>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</si>
  <si>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</si>
  <si>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</si>
  <si>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</si>
  <si>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</si>
  <si>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</si>
  <si>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</si>
  <si>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</si>
  <si>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</si>
  <si>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</si>
  <si>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</si>
  <si>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</si>
  <si>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</si>
  <si>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</si>
  <si>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</si>
  <si>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</si>
  <si>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</si>
  <si>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</si>
  <si>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</si>
  <si>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</si>
  <si>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</si>
  <si>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</si>
  <si>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</si>
  <si>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</si>
  <si>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</si>
  <si>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</si>
  <si>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</si>
  <si>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</si>
  <si>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</si>
  <si>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</si>
  <si>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</si>
  <si>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</si>
  <si>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</si>
  <si>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</si>
  <si>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</si>
  <si>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</si>
  <si>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</si>
  <si>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</si>
  <si>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</si>
  <si>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</si>
  <si>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</si>
  <si>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</si>
  <si>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</si>
  <si>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</si>
  <si>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</si>
  <si>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</si>
  <si>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</si>
  <si>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</si>
  <si>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</si>
  <si>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</si>
  <si>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</si>
  <si>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</si>
  <si>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</si>
  <si>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</si>
  <si>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</si>
  <si>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</si>
  <si>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</si>
  <si>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</si>
  <si>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</si>
  <si>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</si>
  <si>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</si>
  <si>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</si>
  <si>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</si>
  <si>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</si>
  <si>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</si>
  <si>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</si>
  <si>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</si>
  <si>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</si>
  <si>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</si>
  <si>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</si>
  <si>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</si>
  <si>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</si>
  <si>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</si>
  <si>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</si>
  <si>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</si>
  <si>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</si>
  <si>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</si>
  <si>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</si>
  <si>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</si>
  <si>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</si>
  <si>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</si>
  <si>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</si>
  <si>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</si>
  <si>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</si>
  <si>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</si>
  <si>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</si>
  <si>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</si>
  <si>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島根県　隠岐の島町</t>
  </si>
  <si>
    <t>法非適用</t>
  </si>
  <si>
    <t>下水道事業</t>
  </si>
  <si>
    <t>個別排水処理</t>
  </si>
  <si>
    <t>L3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</si>
  <si>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</si>
  <si>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</si>
  <si>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</si>
  <si>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</si>
  <si>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</si>
  <si>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</si>
  <si>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</si>
  <si>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3">
      <t>ヒセッチ</t>
    </rPh>
    <phoneticPr fontId="4"/>
  </si>
  <si>
    <t>平成25年度供用開始で、新しい施設のため耐用年数内であり、老朽化による改善は実施していない。</t>
    <rPh sb="0" eb="2">
      <t>ヘイセイ</t>
    </rPh>
    <rPh sb="4" eb="6">
      <t>ネンド</t>
    </rPh>
    <rPh sb="6" eb="10">
      <t>キョウヨウカイシ</t>
    </rPh>
    <rPh sb="12" eb="13">
      <t>アタラ</t>
    </rPh>
    <rPh sb="15" eb="17">
      <t>シセツ</t>
    </rPh>
    <rPh sb="20" eb="24">
      <t>タイヨウネンスウ</t>
    </rPh>
    <rPh sb="24" eb="25">
      <t>ナイ</t>
    </rPh>
    <rPh sb="29" eb="31">
      <t>ロウキュウ</t>
    </rPh>
    <rPh sb="31" eb="32">
      <t>カ</t>
    </rPh>
    <rPh sb="35" eb="37">
      <t>カイゼン</t>
    </rPh>
    <rPh sb="38" eb="40">
      <t>ジッシ</t>
    </rPh>
    <phoneticPr fontId="4"/>
  </si>
  <si>
    <t>個別排水処理事業は、平成25年度から供用開始で今後も継続して安定していくと思われる。</t>
    <rPh sb="0" eb="2">
      <t>コベツ</t>
    </rPh>
    <rPh sb="2" eb="6">
      <t>ハイスイショリ</t>
    </rPh>
    <rPh sb="6" eb="8">
      <t>ジギョウ</t>
    </rPh>
    <rPh sb="10" eb="12">
      <t>ヘイセイ</t>
    </rPh>
    <rPh sb="14" eb="16">
      <t>ネンド</t>
    </rPh>
    <rPh sb="18" eb="22">
      <t>キョウヨウカイシ</t>
    </rPh>
    <rPh sb="23" eb="25">
      <t>コンゴ</t>
    </rPh>
    <rPh sb="26" eb="28">
      <t>ケイゾク</t>
    </rPh>
    <rPh sb="30" eb="32">
      <t>アンテイ</t>
    </rPh>
    <rPh sb="37" eb="38">
      <t>オモ</t>
    </rPh>
    <phoneticPr fontId="4"/>
  </si>
  <si>
    <t>①100％超で推移しているが、使用料以外の収入に依存している部分が大きい。
④類似団体に比較して高い。
⑤浄化槽設置数が少ないため類似団体に比較して低いが、改善傾向にある。
⑥浄化槽設置数が少ないため類似団体に比較してやや低い。
⑦使用水量が少ないため類似団体に比較して低いが、改善傾向である。
⑧類似団体に比較して高く、100％である。
平成25年度開始事業で、今後も事業を継続して進めるため企業債残高増加する。他の項目については安定すると思われる。</t>
    <rPh sb="5" eb="6">
      <t>チョウ</t>
    </rPh>
    <rPh sb="7" eb="9">
      <t>スイイ</t>
    </rPh>
    <rPh sb="15" eb="18">
      <t>シヨウリョウ</t>
    </rPh>
    <rPh sb="18" eb="20">
      <t>イガイ</t>
    </rPh>
    <rPh sb="21" eb="23">
      <t>シュウニュウ</t>
    </rPh>
    <rPh sb="24" eb="26">
      <t>イゾン</t>
    </rPh>
    <rPh sb="30" eb="32">
      <t>ブブン</t>
    </rPh>
    <rPh sb="33" eb="34">
      <t>オオ</t>
    </rPh>
    <rPh sb="39" eb="43">
      <t>ルイジダンタイ</t>
    </rPh>
    <rPh sb="44" eb="46">
      <t>ヒカク</t>
    </rPh>
    <rPh sb="48" eb="49">
      <t>タカ</t>
    </rPh>
    <rPh sb="53" eb="56">
      <t>ジョウカソウ</t>
    </rPh>
    <rPh sb="56" eb="58">
      <t>セッチ</t>
    </rPh>
    <rPh sb="58" eb="59">
      <t>スウ</t>
    </rPh>
    <rPh sb="60" eb="61">
      <t>スク</t>
    </rPh>
    <rPh sb="65" eb="69">
      <t>ルイジダンタイ</t>
    </rPh>
    <rPh sb="70" eb="72">
      <t>ヒカク</t>
    </rPh>
    <rPh sb="74" eb="75">
      <t>ヒク</t>
    </rPh>
    <rPh sb="78" eb="82">
      <t>カイゼンケイコウ</t>
    </rPh>
    <rPh sb="88" eb="91">
      <t>ジョウカソウ</t>
    </rPh>
    <rPh sb="91" eb="93">
      <t>セッチ</t>
    </rPh>
    <rPh sb="93" eb="94">
      <t>スウ</t>
    </rPh>
    <rPh sb="95" eb="96">
      <t>スク</t>
    </rPh>
    <rPh sb="100" eb="104">
      <t>ルイジダンタイ</t>
    </rPh>
    <rPh sb="105" eb="107">
      <t>ヒカク</t>
    </rPh>
    <rPh sb="111" eb="112">
      <t>ヒク</t>
    </rPh>
    <rPh sb="116" eb="120">
      <t>シヨウスイリョウ</t>
    </rPh>
    <rPh sb="121" eb="122">
      <t>スク</t>
    </rPh>
    <rPh sb="126" eb="130">
      <t>ルイジダンタイ</t>
    </rPh>
    <rPh sb="131" eb="133">
      <t>ヒカク</t>
    </rPh>
    <rPh sb="135" eb="136">
      <t>ヒク</t>
    </rPh>
    <rPh sb="139" eb="143">
      <t>カイゼンケイコウ</t>
    </rPh>
    <rPh sb="149" eb="153">
      <t>ルイジダンタイ</t>
    </rPh>
    <rPh sb="154" eb="156">
      <t>ヒカク</t>
    </rPh>
    <rPh sb="158" eb="159">
      <t>タカ</t>
    </rPh>
    <rPh sb="170" eb="172">
      <t>ヘイセイ</t>
    </rPh>
    <rPh sb="174" eb="176">
      <t>ネンド</t>
    </rPh>
    <rPh sb="176" eb="178">
      <t>カイシ</t>
    </rPh>
    <rPh sb="178" eb="180">
      <t>ジギョウ</t>
    </rPh>
    <rPh sb="182" eb="184">
      <t>コンゴ</t>
    </rPh>
    <rPh sb="185" eb="187">
      <t>ジギョウ</t>
    </rPh>
    <rPh sb="188" eb="190">
      <t>ケイゾク</t>
    </rPh>
    <rPh sb="192" eb="193">
      <t>スス</t>
    </rPh>
    <rPh sb="197" eb="200">
      <t>キギョウサイ</t>
    </rPh>
    <rPh sb="200" eb="202">
      <t>ザンダカ</t>
    </rPh>
    <rPh sb="202" eb="204">
      <t>ゾウカ</t>
    </rPh>
    <rPh sb="207" eb="208">
      <t>タ</t>
    </rPh>
    <rPh sb="209" eb="211">
      <t>コウモク</t>
    </rPh>
    <rPh sb="216" eb="218">
      <t>アンテイ</t>
    </rPh>
    <rPh sb="221" eb="222">
      <t>オモ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</si>
</sst>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4648224"/>
        <c:axId val="564645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648224"/>
        <c:axId val="564645872"/>
      </c:lineChart>
      <c:dateAx>
        <c:axId val="564648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4645872"/>
        <c:crosses val="autoZero"/>
        <c:auto val="1"/>
        <c:lblOffset val="100"/>
        <c:baseTimeUnit val="years"/>
      </c:dateAx>
      <c:valAx>
        <c:axId val="564645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4648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11.11</c:v>
                </c:pt>
                <c:pt idx="2">
                  <c:v>35.29</c:v>
                </c:pt>
                <c:pt idx="3">
                  <c:v>28.13</c:v>
                </c:pt>
                <c:pt idx="4">
                  <c:v>28.13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414280"/>
        <c:axId val="507413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58.82</c:v>
                </c:pt>
                <c:pt idx="2">
                  <c:v>51.54</c:v>
                </c:pt>
                <c:pt idx="3">
                  <c:v>44.84</c:v>
                </c:pt>
                <c:pt idx="4">
                  <c:v>41.51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414280"/>
        <c:axId val="507413888"/>
      </c:lineChart>
      <c:dateAx>
        <c:axId val="507414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7413888"/>
        <c:crosses val="autoZero"/>
        <c:auto val="1"/>
        <c:lblOffset val="100"/>
        <c:baseTimeUnit val="years"/>
      </c:dateAx>
      <c:valAx>
        <c:axId val="507413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7414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411144"/>
        <c:axId val="507412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71.760000000000005</c:v>
                </c:pt>
                <c:pt idx="2">
                  <c:v>71.599999999999994</c:v>
                </c:pt>
                <c:pt idx="3">
                  <c:v>67.86</c:v>
                </c:pt>
                <c:pt idx="4">
                  <c:v>68.72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411144"/>
        <c:axId val="507412712"/>
      </c:lineChart>
      <c:dateAx>
        <c:axId val="507411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7412712"/>
        <c:crosses val="autoZero"/>
        <c:auto val="1"/>
        <c:lblOffset val="100"/>
        <c:baseTimeUnit val="years"/>
      </c:dateAx>
      <c:valAx>
        <c:axId val="507412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7411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101.07</c:v>
                </c:pt>
                <c:pt idx="2">
                  <c:v>100.16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4649008"/>
        <c:axId val="564649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649008"/>
        <c:axId val="564649400"/>
      </c:lineChart>
      <c:dateAx>
        <c:axId val="564649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4649400"/>
        <c:crosses val="autoZero"/>
        <c:auto val="1"/>
        <c:lblOffset val="100"/>
        <c:baseTimeUnit val="years"/>
      </c:dateAx>
      <c:valAx>
        <c:axId val="564649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4649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126176"/>
        <c:axId val="502126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126176"/>
        <c:axId val="502126568"/>
      </c:lineChart>
      <c:dateAx>
        <c:axId val="502126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2126568"/>
        <c:crosses val="autoZero"/>
        <c:auto val="1"/>
        <c:lblOffset val="100"/>
        <c:baseTimeUnit val="years"/>
      </c:dateAx>
      <c:valAx>
        <c:axId val="502126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2126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127352"/>
        <c:axId val="502128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127352"/>
        <c:axId val="502128136"/>
      </c:lineChart>
      <c:dateAx>
        <c:axId val="502127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2128136"/>
        <c:crosses val="autoZero"/>
        <c:auto val="1"/>
        <c:lblOffset val="100"/>
        <c:baseTimeUnit val="years"/>
      </c:dateAx>
      <c:valAx>
        <c:axId val="502128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2127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0976536"/>
        <c:axId val="570975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976536"/>
        <c:axId val="570975360"/>
      </c:lineChart>
      <c:dateAx>
        <c:axId val="570976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70975360"/>
        <c:crosses val="autoZero"/>
        <c:auto val="1"/>
        <c:lblOffset val="100"/>
        <c:baseTimeUnit val="years"/>
      </c:dateAx>
      <c:valAx>
        <c:axId val="570975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70976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0977320"/>
        <c:axId val="559032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977320"/>
        <c:axId val="559032296"/>
      </c:lineChart>
      <c:dateAx>
        <c:axId val="570977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9032296"/>
        <c:crosses val="autoZero"/>
        <c:auto val="1"/>
        <c:lblOffset val="100"/>
        <c:baseTimeUnit val="years"/>
      </c:dateAx>
      <c:valAx>
        <c:axId val="559032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70977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970.79</c:v>
                </c:pt>
                <c:pt idx="2">
                  <c:v>1355.1</c:v>
                </c:pt>
                <c:pt idx="3">
                  <c:v>1899.68</c:v>
                </c:pt>
                <c:pt idx="4">
                  <c:v>1802.74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9030336"/>
        <c:axId val="559031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803.29</c:v>
                </c:pt>
                <c:pt idx="2">
                  <c:v>760.12</c:v>
                </c:pt>
                <c:pt idx="3">
                  <c:v>492.59</c:v>
                </c:pt>
                <c:pt idx="4">
                  <c:v>503.8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030336"/>
        <c:axId val="559031120"/>
      </c:lineChart>
      <c:dateAx>
        <c:axId val="559030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9031120"/>
        <c:crosses val="autoZero"/>
        <c:auto val="1"/>
        <c:lblOffset val="100"/>
        <c:baseTimeUnit val="years"/>
      </c:dateAx>
      <c:valAx>
        <c:axId val="559031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9030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14.96</c:v>
                </c:pt>
                <c:pt idx="2">
                  <c:v>45.54</c:v>
                </c:pt>
                <c:pt idx="3">
                  <c:v>45.37</c:v>
                </c:pt>
                <c:pt idx="4">
                  <c:v>51.16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322624"/>
        <c:axId val="568322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56.63</c:v>
                </c:pt>
                <c:pt idx="2">
                  <c:v>50.17</c:v>
                </c:pt>
                <c:pt idx="3">
                  <c:v>46.53</c:v>
                </c:pt>
                <c:pt idx="4">
                  <c:v>51.58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8322624"/>
        <c:axId val="568322232"/>
      </c:lineChart>
      <c:dateAx>
        <c:axId val="56832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8322232"/>
        <c:crosses val="autoZero"/>
        <c:auto val="1"/>
        <c:lblOffset val="100"/>
        <c:baseTimeUnit val="years"/>
      </c:dateAx>
      <c:valAx>
        <c:axId val="568322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8322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997.87</c:v>
                </c:pt>
                <c:pt idx="2">
                  <c:v>302.07</c:v>
                </c:pt>
                <c:pt idx="3">
                  <c:v>297.52999999999997</c:v>
                </c:pt>
                <c:pt idx="4">
                  <c:v>267.52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015216"/>
        <c:axId val="568015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272.66000000000003</c:v>
                </c:pt>
                <c:pt idx="2">
                  <c:v>329.08</c:v>
                </c:pt>
                <c:pt idx="3">
                  <c:v>373.71</c:v>
                </c:pt>
                <c:pt idx="4">
                  <c:v>333.58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8015216"/>
        <c:axId val="568015608"/>
      </c:lineChart>
      <c:dateAx>
        <c:axId val="568015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8015608"/>
        <c:crosses val="autoZero"/>
        <c:auto val="1"/>
        <c:lblOffset val="100"/>
        <c:baseTimeUnit val="years"/>
      </c:dateAx>
      <c:valAx>
        <c:axId val="568015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8015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【559.52】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A1" zoomScaleNormal="100" workbookViewId="0">
      <selection activeCell="BL47" sqref="BL47:BZ63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75" t="str">
        <f>データ!H6</f>
        <v>島根県　隠岐の島町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個別排水処理</v>
      </c>
      <c r="Q8" s="72"/>
      <c r="R8" s="72"/>
      <c r="S8" s="72"/>
      <c r="T8" s="72"/>
      <c r="U8" s="72"/>
      <c r="V8" s="72"/>
      <c r="W8" s="72" t="str">
        <f>データ!L6</f>
        <v>L3</v>
      </c>
      <c r="X8" s="72"/>
      <c r="Y8" s="72"/>
      <c r="Z8" s="72"/>
      <c r="AA8" s="72"/>
      <c r="AB8" s="72"/>
      <c r="AC8" s="72"/>
      <c r="AD8" s="73" t="s">
        <v>123</v>
      </c>
      <c r="AE8" s="73"/>
      <c r="AF8" s="73"/>
      <c r="AG8" s="73"/>
      <c r="AH8" s="73"/>
      <c r="AI8" s="73"/>
      <c r="AJ8" s="73"/>
      <c r="AK8" s="4"/>
      <c r="AL8" s="67">
        <f>データ!S6</f>
        <v>14694</v>
      </c>
      <c r="AM8" s="67"/>
      <c r="AN8" s="67"/>
      <c r="AO8" s="67"/>
      <c r="AP8" s="67"/>
      <c r="AQ8" s="67"/>
      <c r="AR8" s="67"/>
      <c r="AS8" s="67"/>
      <c r="AT8" s="66">
        <f>データ!T6</f>
        <v>242.83</v>
      </c>
      <c r="AU8" s="66"/>
      <c r="AV8" s="66"/>
      <c r="AW8" s="66"/>
      <c r="AX8" s="66"/>
      <c r="AY8" s="66"/>
      <c r="AZ8" s="66"/>
      <c r="BA8" s="66"/>
      <c r="BB8" s="66">
        <f>データ!U6</f>
        <v>60.51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0.39</v>
      </c>
      <c r="Q10" s="66"/>
      <c r="R10" s="66"/>
      <c r="S10" s="66"/>
      <c r="T10" s="66"/>
      <c r="U10" s="66"/>
      <c r="V10" s="66"/>
      <c r="W10" s="66">
        <f>データ!Q6</f>
        <v>100</v>
      </c>
      <c r="X10" s="66"/>
      <c r="Y10" s="66"/>
      <c r="Z10" s="66"/>
      <c r="AA10" s="66"/>
      <c r="AB10" s="66"/>
      <c r="AC10" s="66"/>
      <c r="AD10" s="67">
        <f>データ!R6</f>
        <v>3781</v>
      </c>
      <c r="AE10" s="67"/>
      <c r="AF10" s="67"/>
      <c r="AG10" s="67"/>
      <c r="AH10" s="67"/>
      <c r="AI10" s="67"/>
      <c r="AJ10" s="67"/>
      <c r="AK10" s="2"/>
      <c r="AL10" s="67">
        <f>データ!V6</f>
        <v>57</v>
      </c>
      <c r="AM10" s="67"/>
      <c r="AN10" s="67"/>
      <c r="AO10" s="67"/>
      <c r="AP10" s="67"/>
      <c r="AQ10" s="67"/>
      <c r="AR10" s="67"/>
      <c r="AS10" s="67"/>
      <c r="AT10" s="66">
        <f>データ!W6</f>
        <v>0.19</v>
      </c>
      <c r="AU10" s="66"/>
      <c r="AV10" s="66"/>
      <c r="AW10" s="66"/>
      <c r="AX10" s="66"/>
      <c r="AY10" s="66"/>
      <c r="AZ10" s="66"/>
      <c r="BA10" s="66"/>
      <c r="BB10" s="66">
        <f>データ!X6</f>
        <v>300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15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126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124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125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【559.52】</v>
      </c>
      <c r="I86" s="26" t="str">
        <f>データ!CA6</f>
        <v>【52.20】</v>
      </c>
      <c r="J86" s="26" t="str">
        <f>データ!CL6</f>
        <v>【295.20】</v>
      </c>
      <c r="K86" s="26" t="str">
        <f>データ!CW6</f>
        <v>【122.90】</v>
      </c>
      <c r="L86" s="26" t="str">
        <f>データ!DH6</f>
        <v>【81.31】</v>
      </c>
      <c r="M86" s="26" t="s">
        <v>56</v>
      </c>
      <c r="N86" s="26" t="s">
        <v>57</v>
      </c>
      <c r="O86" s="26" t="str">
        <f>データ!EO6</f>
        <v>【-】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58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59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60</v>
      </c>
      <c r="B3" s="29" t="s">
        <v>61</v>
      </c>
      <c r="C3" s="29" t="s">
        <v>62</v>
      </c>
      <c r="D3" s="29" t="s">
        <v>63</v>
      </c>
      <c r="E3" s="29" t="s">
        <v>64</v>
      </c>
      <c r="F3" s="29" t="s">
        <v>65</v>
      </c>
      <c r="G3" s="29" t="s">
        <v>66</v>
      </c>
      <c r="H3" s="77" t="s">
        <v>67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68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69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70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71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72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73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74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75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76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77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78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79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80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81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82</v>
      </c>
      <c r="B5" s="31"/>
      <c r="C5" s="31"/>
      <c r="D5" s="31"/>
      <c r="E5" s="31"/>
      <c r="F5" s="31"/>
      <c r="G5" s="31"/>
      <c r="H5" s="32" t="s">
        <v>83</v>
      </c>
      <c r="I5" s="32" t="s">
        <v>84</v>
      </c>
      <c r="J5" s="32" t="s">
        <v>85</v>
      </c>
      <c r="K5" s="32" t="s">
        <v>86</v>
      </c>
      <c r="L5" s="32" t="s">
        <v>87</v>
      </c>
      <c r="M5" s="32" t="s">
        <v>5</v>
      </c>
      <c r="N5" s="32" t="s">
        <v>88</v>
      </c>
      <c r="O5" s="32" t="s">
        <v>89</v>
      </c>
      <c r="P5" s="32" t="s">
        <v>90</v>
      </c>
      <c r="Q5" s="32" t="s">
        <v>91</v>
      </c>
      <c r="R5" s="32" t="s">
        <v>92</v>
      </c>
      <c r="S5" s="32" t="s">
        <v>93</v>
      </c>
      <c r="T5" s="32" t="s">
        <v>94</v>
      </c>
      <c r="U5" s="32" t="s">
        <v>95</v>
      </c>
      <c r="V5" s="32" t="s">
        <v>96</v>
      </c>
      <c r="W5" s="32" t="s">
        <v>97</v>
      </c>
      <c r="X5" s="32" t="s">
        <v>98</v>
      </c>
      <c r="Y5" s="32" t="s">
        <v>99</v>
      </c>
      <c r="Z5" s="32" t="s">
        <v>100</v>
      </c>
      <c r="AA5" s="32" t="s">
        <v>101</v>
      </c>
      <c r="AB5" s="32" t="s">
        <v>102</v>
      </c>
      <c r="AC5" s="32" t="s">
        <v>103</v>
      </c>
      <c r="AD5" s="32" t="s">
        <v>104</v>
      </c>
      <c r="AE5" s="32" t="s">
        <v>105</v>
      </c>
      <c r="AF5" s="32" t="s">
        <v>106</v>
      </c>
      <c r="AG5" s="32" t="s">
        <v>107</v>
      </c>
      <c r="AH5" s="32" t="s">
        <v>108</v>
      </c>
      <c r="AI5" s="32" t="s">
        <v>43</v>
      </c>
      <c r="AJ5" s="32" t="s">
        <v>99</v>
      </c>
      <c r="AK5" s="32" t="s">
        <v>100</v>
      </c>
      <c r="AL5" s="32" t="s">
        <v>101</v>
      </c>
      <c r="AM5" s="32" t="s">
        <v>102</v>
      </c>
      <c r="AN5" s="32" t="s">
        <v>103</v>
      </c>
      <c r="AO5" s="32" t="s">
        <v>104</v>
      </c>
      <c r="AP5" s="32" t="s">
        <v>105</v>
      </c>
      <c r="AQ5" s="32" t="s">
        <v>106</v>
      </c>
      <c r="AR5" s="32" t="s">
        <v>107</v>
      </c>
      <c r="AS5" s="32" t="s">
        <v>108</v>
      </c>
      <c r="AT5" s="32" t="s">
        <v>109</v>
      </c>
      <c r="AU5" s="32" t="s">
        <v>99</v>
      </c>
      <c r="AV5" s="32" t="s">
        <v>100</v>
      </c>
      <c r="AW5" s="32" t="s">
        <v>101</v>
      </c>
      <c r="AX5" s="32" t="s">
        <v>102</v>
      </c>
      <c r="AY5" s="32" t="s">
        <v>103</v>
      </c>
      <c r="AZ5" s="32" t="s">
        <v>104</v>
      </c>
      <c r="BA5" s="32" t="s">
        <v>105</v>
      </c>
      <c r="BB5" s="32" t="s">
        <v>106</v>
      </c>
      <c r="BC5" s="32" t="s">
        <v>107</v>
      </c>
      <c r="BD5" s="32" t="s">
        <v>108</v>
      </c>
      <c r="BE5" s="32" t="s">
        <v>109</v>
      </c>
      <c r="BF5" s="32" t="s">
        <v>99</v>
      </c>
      <c r="BG5" s="32" t="s">
        <v>100</v>
      </c>
      <c r="BH5" s="32" t="s">
        <v>101</v>
      </c>
      <c r="BI5" s="32" t="s">
        <v>102</v>
      </c>
      <c r="BJ5" s="32" t="s">
        <v>103</v>
      </c>
      <c r="BK5" s="32" t="s">
        <v>104</v>
      </c>
      <c r="BL5" s="32" t="s">
        <v>105</v>
      </c>
      <c r="BM5" s="32" t="s">
        <v>106</v>
      </c>
      <c r="BN5" s="32" t="s">
        <v>107</v>
      </c>
      <c r="BO5" s="32" t="s">
        <v>108</v>
      </c>
      <c r="BP5" s="32" t="s">
        <v>109</v>
      </c>
      <c r="BQ5" s="32" t="s">
        <v>99</v>
      </c>
      <c r="BR5" s="32" t="s">
        <v>100</v>
      </c>
      <c r="BS5" s="32" t="s">
        <v>101</v>
      </c>
      <c r="BT5" s="32" t="s">
        <v>102</v>
      </c>
      <c r="BU5" s="32" t="s">
        <v>103</v>
      </c>
      <c r="BV5" s="32" t="s">
        <v>104</v>
      </c>
      <c r="BW5" s="32" t="s">
        <v>105</v>
      </c>
      <c r="BX5" s="32" t="s">
        <v>106</v>
      </c>
      <c r="BY5" s="32" t="s">
        <v>107</v>
      </c>
      <c r="BZ5" s="32" t="s">
        <v>108</v>
      </c>
      <c r="CA5" s="32" t="s">
        <v>109</v>
      </c>
      <c r="CB5" s="32" t="s">
        <v>99</v>
      </c>
      <c r="CC5" s="32" t="s">
        <v>100</v>
      </c>
      <c r="CD5" s="32" t="s">
        <v>101</v>
      </c>
      <c r="CE5" s="32" t="s">
        <v>102</v>
      </c>
      <c r="CF5" s="32" t="s">
        <v>103</v>
      </c>
      <c r="CG5" s="32" t="s">
        <v>104</v>
      </c>
      <c r="CH5" s="32" t="s">
        <v>105</v>
      </c>
      <c r="CI5" s="32" t="s">
        <v>106</v>
      </c>
      <c r="CJ5" s="32" t="s">
        <v>107</v>
      </c>
      <c r="CK5" s="32" t="s">
        <v>108</v>
      </c>
      <c r="CL5" s="32" t="s">
        <v>109</v>
      </c>
      <c r="CM5" s="32" t="s">
        <v>99</v>
      </c>
      <c r="CN5" s="32" t="s">
        <v>100</v>
      </c>
      <c r="CO5" s="32" t="s">
        <v>101</v>
      </c>
      <c r="CP5" s="32" t="s">
        <v>102</v>
      </c>
      <c r="CQ5" s="32" t="s">
        <v>103</v>
      </c>
      <c r="CR5" s="32" t="s">
        <v>104</v>
      </c>
      <c r="CS5" s="32" t="s">
        <v>105</v>
      </c>
      <c r="CT5" s="32" t="s">
        <v>106</v>
      </c>
      <c r="CU5" s="32" t="s">
        <v>107</v>
      </c>
      <c r="CV5" s="32" t="s">
        <v>108</v>
      </c>
      <c r="CW5" s="32" t="s">
        <v>109</v>
      </c>
      <c r="CX5" s="32" t="s">
        <v>99</v>
      </c>
      <c r="CY5" s="32" t="s">
        <v>100</v>
      </c>
      <c r="CZ5" s="32" t="s">
        <v>101</v>
      </c>
      <c r="DA5" s="32" t="s">
        <v>102</v>
      </c>
      <c r="DB5" s="32" t="s">
        <v>103</v>
      </c>
      <c r="DC5" s="32" t="s">
        <v>104</v>
      </c>
      <c r="DD5" s="32" t="s">
        <v>105</v>
      </c>
      <c r="DE5" s="32" t="s">
        <v>106</v>
      </c>
      <c r="DF5" s="32" t="s">
        <v>107</v>
      </c>
      <c r="DG5" s="32" t="s">
        <v>108</v>
      </c>
      <c r="DH5" s="32" t="s">
        <v>109</v>
      </c>
      <c r="DI5" s="32" t="s">
        <v>99</v>
      </c>
      <c r="DJ5" s="32" t="s">
        <v>100</v>
      </c>
      <c r="DK5" s="32" t="s">
        <v>101</v>
      </c>
      <c r="DL5" s="32" t="s">
        <v>102</v>
      </c>
      <c r="DM5" s="32" t="s">
        <v>103</v>
      </c>
      <c r="DN5" s="32" t="s">
        <v>104</v>
      </c>
      <c r="DO5" s="32" t="s">
        <v>105</v>
      </c>
      <c r="DP5" s="32" t="s">
        <v>106</v>
      </c>
      <c r="DQ5" s="32" t="s">
        <v>107</v>
      </c>
      <c r="DR5" s="32" t="s">
        <v>108</v>
      </c>
      <c r="DS5" s="32" t="s">
        <v>109</v>
      </c>
      <c r="DT5" s="32" t="s">
        <v>99</v>
      </c>
      <c r="DU5" s="32" t="s">
        <v>100</v>
      </c>
      <c r="DV5" s="32" t="s">
        <v>101</v>
      </c>
      <c r="DW5" s="32" t="s">
        <v>102</v>
      </c>
      <c r="DX5" s="32" t="s">
        <v>103</v>
      </c>
      <c r="DY5" s="32" t="s">
        <v>104</v>
      </c>
      <c r="DZ5" s="32" t="s">
        <v>105</v>
      </c>
      <c r="EA5" s="32" t="s">
        <v>106</v>
      </c>
      <c r="EB5" s="32" t="s">
        <v>107</v>
      </c>
      <c r="EC5" s="32" t="s">
        <v>108</v>
      </c>
      <c r="ED5" s="32" t="s">
        <v>109</v>
      </c>
      <c r="EE5" s="32" t="s">
        <v>99</v>
      </c>
      <c r="EF5" s="32" t="s">
        <v>100</v>
      </c>
      <c r="EG5" s="32" t="s">
        <v>101</v>
      </c>
      <c r="EH5" s="32" t="s">
        <v>102</v>
      </c>
      <c r="EI5" s="32" t="s">
        <v>103</v>
      </c>
      <c r="EJ5" s="32" t="s">
        <v>104</v>
      </c>
      <c r="EK5" s="32" t="s">
        <v>105</v>
      </c>
      <c r="EL5" s="32" t="s">
        <v>106</v>
      </c>
      <c r="EM5" s="32" t="s">
        <v>107</v>
      </c>
      <c r="EN5" s="32" t="s">
        <v>108</v>
      </c>
      <c r="EO5" s="32" t="s">
        <v>109</v>
      </c>
    </row>
    <row r="6" spans="1:145" s="36" customFormat="1" x14ac:dyDescent="0.15">
      <c r="A6" s="28" t="s">
        <v>110</v>
      </c>
      <c r="B6" s="33">
        <f>B7</f>
        <v>2016</v>
      </c>
      <c r="C6" s="33">
        <f t="shared" ref="C6:X6" si="3">C7</f>
        <v>325287</v>
      </c>
      <c r="D6" s="33">
        <f t="shared" si="3"/>
        <v>47</v>
      </c>
      <c r="E6" s="33">
        <f t="shared" si="3"/>
        <v>18</v>
      </c>
      <c r="F6" s="33">
        <f t="shared" si="3"/>
        <v>1</v>
      </c>
      <c r="G6" s="33">
        <f t="shared" si="3"/>
        <v>0</v>
      </c>
      <c r="H6" s="33" t="str">
        <f t="shared" si="3"/>
        <v>島根県　隠岐の島町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個別排水処理</v>
      </c>
      <c r="L6" s="33" t="str">
        <f t="shared" si="3"/>
        <v>L3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0.39</v>
      </c>
      <c r="Q6" s="34">
        <f t="shared" si="3"/>
        <v>100</v>
      </c>
      <c r="R6" s="34">
        <f t="shared" si="3"/>
        <v>3781</v>
      </c>
      <c r="S6" s="34">
        <f t="shared" si="3"/>
        <v>14694</v>
      </c>
      <c r="T6" s="34">
        <f t="shared" si="3"/>
        <v>242.83</v>
      </c>
      <c r="U6" s="34">
        <f t="shared" si="3"/>
        <v>60.51</v>
      </c>
      <c r="V6" s="34">
        <f t="shared" si="3"/>
        <v>57</v>
      </c>
      <c r="W6" s="34">
        <f t="shared" si="3"/>
        <v>0.19</v>
      </c>
      <c r="X6" s="34">
        <f t="shared" si="3"/>
        <v>300</v>
      </c>
      <c r="Y6" s="35" t="str">
        <f>IF(Y7="",NA(),Y7)</f>
        <v>-</v>
      </c>
      <c r="Z6" s="35">
        <f t="shared" ref="Z6:AH6" si="4">IF(Z7="",NA(),Z7)</f>
        <v>101.07</v>
      </c>
      <c r="AA6" s="35">
        <f t="shared" si="4"/>
        <v>100.16</v>
      </c>
      <c r="AB6" s="35">
        <f t="shared" si="4"/>
        <v>100</v>
      </c>
      <c r="AC6" s="35">
        <f t="shared" si="4"/>
        <v>100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 t="str">
        <f>IF(BF7="",NA(),BF7)</f>
        <v>-</v>
      </c>
      <c r="BG6" s="35">
        <f t="shared" ref="BG6:BO6" si="7">IF(BG7="",NA(),BG7)</f>
        <v>970.79</v>
      </c>
      <c r="BH6" s="35">
        <f t="shared" si="7"/>
        <v>1355.1</v>
      </c>
      <c r="BI6" s="35">
        <f t="shared" si="7"/>
        <v>1899.68</v>
      </c>
      <c r="BJ6" s="35">
        <f t="shared" si="7"/>
        <v>1802.74</v>
      </c>
      <c r="BK6" s="35" t="str">
        <f t="shared" si="7"/>
        <v>-</v>
      </c>
      <c r="BL6" s="35">
        <f t="shared" si="7"/>
        <v>803.29</v>
      </c>
      <c r="BM6" s="35">
        <f t="shared" si="7"/>
        <v>760.12</v>
      </c>
      <c r="BN6" s="35">
        <f t="shared" si="7"/>
        <v>492.59</v>
      </c>
      <c r="BO6" s="35">
        <f t="shared" si="7"/>
        <v>503.8</v>
      </c>
      <c r="BP6" s="34" t="str">
        <f>IF(BP7="","",IF(BP7="-","【-】","【"&amp;SUBSTITUTE(TEXT(BP7,"#,##0.00"),"-","△")&amp;"】"))</f>
        <v>【559.52】</v>
      </c>
      <c r="BQ6" s="35" t="str">
        <f>IF(BQ7="",NA(),BQ7)</f>
        <v>-</v>
      </c>
      <c r="BR6" s="35">
        <f t="shared" ref="BR6:BZ6" si="8">IF(BR7="",NA(),BR7)</f>
        <v>14.96</v>
      </c>
      <c r="BS6" s="35">
        <f t="shared" si="8"/>
        <v>45.54</v>
      </c>
      <c r="BT6" s="35">
        <f t="shared" si="8"/>
        <v>45.37</v>
      </c>
      <c r="BU6" s="35">
        <f t="shared" si="8"/>
        <v>51.16</v>
      </c>
      <c r="BV6" s="35" t="str">
        <f t="shared" si="8"/>
        <v>-</v>
      </c>
      <c r="BW6" s="35">
        <f t="shared" si="8"/>
        <v>56.63</v>
      </c>
      <c r="BX6" s="35">
        <f t="shared" si="8"/>
        <v>50.17</v>
      </c>
      <c r="BY6" s="35">
        <f t="shared" si="8"/>
        <v>46.53</v>
      </c>
      <c r="BZ6" s="35">
        <f t="shared" si="8"/>
        <v>51.58</v>
      </c>
      <c r="CA6" s="34" t="str">
        <f>IF(CA7="","",IF(CA7="-","【-】","【"&amp;SUBSTITUTE(TEXT(CA7,"#,##0.00"),"-","△")&amp;"】"))</f>
        <v>【52.20】</v>
      </c>
      <c r="CB6" s="35" t="str">
        <f>IF(CB7="",NA(),CB7)</f>
        <v>-</v>
      </c>
      <c r="CC6" s="35">
        <f t="shared" ref="CC6:CK6" si="9">IF(CC7="",NA(),CC7)</f>
        <v>997.87</v>
      </c>
      <c r="CD6" s="35">
        <f t="shared" si="9"/>
        <v>302.07</v>
      </c>
      <c r="CE6" s="35">
        <f t="shared" si="9"/>
        <v>297.52999999999997</v>
      </c>
      <c r="CF6" s="35">
        <f t="shared" si="9"/>
        <v>267.52</v>
      </c>
      <c r="CG6" s="35" t="str">
        <f t="shared" si="9"/>
        <v>-</v>
      </c>
      <c r="CH6" s="35">
        <f t="shared" si="9"/>
        <v>272.66000000000003</v>
      </c>
      <c r="CI6" s="35">
        <f t="shared" si="9"/>
        <v>329.08</v>
      </c>
      <c r="CJ6" s="35">
        <f t="shared" si="9"/>
        <v>373.71</v>
      </c>
      <c r="CK6" s="35">
        <f t="shared" si="9"/>
        <v>333.58</v>
      </c>
      <c r="CL6" s="34" t="str">
        <f>IF(CL7="","",IF(CL7="-","【-】","【"&amp;SUBSTITUTE(TEXT(CL7,"#,##0.00"),"-","△")&amp;"】"))</f>
        <v>【295.20】</v>
      </c>
      <c r="CM6" s="35" t="str">
        <f>IF(CM7="",NA(),CM7)</f>
        <v>-</v>
      </c>
      <c r="CN6" s="35">
        <f t="shared" ref="CN6:CV6" si="10">IF(CN7="",NA(),CN7)</f>
        <v>11.11</v>
      </c>
      <c r="CO6" s="35">
        <f t="shared" si="10"/>
        <v>35.29</v>
      </c>
      <c r="CP6" s="35">
        <f t="shared" si="10"/>
        <v>28.13</v>
      </c>
      <c r="CQ6" s="35">
        <f t="shared" si="10"/>
        <v>28.13</v>
      </c>
      <c r="CR6" s="35" t="str">
        <f t="shared" si="10"/>
        <v>-</v>
      </c>
      <c r="CS6" s="35">
        <f t="shared" si="10"/>
        <v>58.82</v>
      </c>
      <c r="CT6" s="35">
        <f t="shared" si="10"/>
        <v>51.54</v>
      </c>
      <c r="CU6" s="35">
        <f t="shared" si="10"/>
        <v>44.84</v>
      </c>
      <c r="CV6" s="35">
        <f t="shared" si="10"/>
        <v>41.51</v>
      </c>
      <c r="CW6" s="34" t="str">
        <f>IF(CW7="","",IF(CW7="-","【-】","【"&amp;SUBSTITUTE(TEXT(CW7,"#,##0.00"),"-","△")&amp;"】"))</f>
        <v>【122.90】</v>
      </c>
      <c r="CX6" s="35" t="str">
        <f>IF(CX7="",NA(),CX7)</f>
        <v>-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 t="str">
        <f t="shared" si="11"/>
        <v>-</v>
      </c>
      <c r="DD6" s="35">
        <f t="shared" si="11"/>
        <v>71.760000000000005</v>
      </c>
      <c r="DE6" s="35">
        <f t="shared" si="11"/>
        <v>71.599999999999994</v>
      </c>
      <c r="DF6" s="35">
        <f t="shared" si="11"/>
        <v>67.86</v>
      </c>
      <c r="DG6" s="35">
        <f t="shared" si="11"/>
        <v>68.72</v>
      </c>
      <c r="DH6" s="34" t="str">
        <f>IF(DH7="","",IF(DH7="-","【-】","【"&amp;SUBSTITUTE(TEXT(DH7,"#,##0.00"),"-","△")&amp;"】"))</f>
        <v>【81.31】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2016</v>
      </c>
      <c r="C7" s="37">
        <v>325287</v>
      </c>
      <c r="D7" s="37">
        <v>47</v>
      </c>
      <c r="E7" s="37">
        <v>18</v>
      </c>
      <c r="F7" s="37">
        <v>1</v>
      </c>
      <c r="G7" s="37">
        <v>0</v>
      </c>
      <c r="H7" s="37" t="s">
        <v>111</v>
      </c>
      <c r="I7" s="37" t="s">
        <v>112</v>
      </c>
      <c r="J7" s="37" t="s">
        <v>113</v>
      </c>
      <c r="K7" s="37" t="s">
        <v>114</v>
      </c>
      <c r="L7" s="37" t="s">
        <v>115</v>
      </c>
      <c r="M7" s="37"/>
      <c r="N7" s="38" t="s">
        <v>116</v>
      </c>
      <c r="O7" s="38" t="s">
        <v>117</v>
      </c>
      <c r="P7" s="38">
        <v>0.39</v>
      </c>
      <c r="Q7" s="38">
        <v>100</v>
      </c>
      <c r="R7" s="38">
        <v>3781</v>
      </c>
      <c r="S7" s="38">
        <v>14694</v>
      </c>
      <c r="T7" s="38">
        <v>242.83</v>
      </c>
      <c r="U7" s="38">
        <v>60.51</v>
      </c>
      <c r="V7" s="38">
        <v>57</v>
      </c>
      <c r="W7" s="38">
        <v>0.19</v>
      </c>
      <c r="X7" s="38">
        <v>300</v>
      </c>
      <c r="Y7" s="38" t="s">
        <v>116</v>
      </c>
      <c r="Z7" s="38">
        <v>101.07</v>
      </c>
      <c r="AA7" s="38">
        <v>100.16</v>
      </c>
      <c r="AB7" s="38">
        <v>100</v>
      </c>
      <c r="AC7" s="38">
        <v>100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 t="s">
        <v>116</v>
      </c>
      <c r="BG7" s="38">
        <v>970.79</v>
      </c>
      <c r="BH7" s="38">
        <v>1355.1</v>
      </c>
      <c r="BI7" s="38">
        <v>1899.68</v>
      </c>
      <c r="BJ7" s="38">
        <v>1802.74</v>
      </c>
      <c r="BK7" s="38" t="s">
        <v>116</v>
      </c>
      <c r="BL7" s="38">
        <v>803.29</v>
      </c>
      <c r="BM7" s="38">
        <v>760.12</v>
      </c>
      <c r="BN7" s="38">
        <v>492.59</v>
      </c>
      <c r="BO7" s="38">
        <v>503.8</v>
      </c>
      <c r="BP7" s="38">
        <v>559.52</v>
      </c>
      <c r="BQ7" s="38" t="s">
        <v>116</v>
      </c>
      <c r="BR7" s="38">
        <v>14.96</v>
      </c>
      <c r="BS7" s="38">
        <v>45.54</v>
      </c>
      <c r="BT7" s="38">
        <v>45.37</v>
      </c>
      <c r="BU7" s="38">
        <v>51.16</v>
      </c>
      <c r="BV7" s="38" t="s">
        <v>116</v>
      </c>
      <c r="BW7" s="38">
        <v>56.63</v>
      </c>
      <c r="BX7" s="38">
        <v>50.17</v>
      </c>
      <c r="BY7" s="38">
        <v>46.53</v>
      </c>
      <c r="BZ7" s="38">
        <v>51.58</v>
      </c>
      <c r="CA7" s="38">
        <v>52.2</v>
      </c>
      <c r="CB7" s="38" t="s">
        <v>116</v>
      </c>
      <c r="CC7" s="38">
        <v>997.87</v>
      </c>
      <c r="CD7" s="38">
        <v>302.07</v>
      </c>
      <c r="CE7" s="38">
        <v>297.52999999999997</v>
      </c>
      <c r="CF7" s="38">
        <v>267.52</v>
      </c>
      <c r="CG7" s="38" t="s">
        <v>116</v>
      </c>
      <c r="CH7" s="38">
        <v>272.66000000000003</v>
      </c>
      <c r="CI7" s="38">
        <v>329.08</v>
      </c>
      <c r="CJ7" s="38">
        <v>373.71</v>
      </c>
      <c r="CK7" s="38">
        <v>333.58</v>
      </c>
      <c r="CL7" s="38">
        <v>295.2</v>
      </c>
      <c r="CM7" s="38" t="s">
        <v>116</v>
      </c>
      <c r="CN7" s="38">
        <v>11.11</v>
      </c>
      <c r="CO7" s="38">
        <v>35.29</v>
      </c>
      <c r="CP7" s="38">
        <v>28.13</v>
      </c>
      <c r="CQ7" s="38">
        <v>28.13</v>
      </c>
      <c r="CR7" s="38" t="s">
        <v>116</v>
      </c>
      <c r="CS7" s="38">
        <v>58.82</v>
      </c>
      <c r="CT7" s="38">
        <v>51.54</v>
      </c>
      <c r="CU7" s="38">
        <v>44.84</v>
      </c>
      <c r="CV7" s="38">
        <v>41.51</v>
      </c>
      <c r="CW7" s="38">
        <v>122.9</v>
      </c>
      <c r="CX7" s="38" t="s">
        <v>116</v>
      </c>
      <c r="CY7" s="38">
        <v>100</v>
      </c>
      <c r="CZ7" s="38">
        <v>100</v>
      </c>
      <c r="DA7" s="38">
        <v>100</v>
      </c>
      <c r="DB7" s="38">
        <v>100</v>
      </c>
      <c r="DC7" s="38" t="s">
        <v>116</v>
      </c>
      <c r="DD7" s="38">
        <v>71.760000000000005</v>
      </c>
      <c r="DE7" s="38">
        <v>71.599999999999994</v>
      </c>
      <c r="DF7" s="38">
        <v>67.86</v>
      </c>
      <c r="DG7" s="38">
        <v>68.72</v>
      </c>
      <c r="DH7" s="38">
        <v>81.31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116</v>
      </c>
      <c r="EF7" s="38" t="s">
        <v>116</v>
      </c>
      <c r="EG7" s="38" t="s">
        <v>116</v>
      </c>
      <c r="EH7" s="38" t="s">
        <v>116</v>
      </c>
      <c r="EI7" s="38" t="s">
        <v>116</v>
      </c>
      <c r="EJ7" s="38" t="s">
        <v>116</v>
      </c>
      <c r="EK7" s="38" t="s">
        <v>116</v>
      </c>
      <c r="EL7" s="38" t="s">
        <v>116</v>
      </c>
      <c r="EM7" s="38" t="s">
        <v>116</v>
      </c>
      <c r="EN7" s="38" t="s">
        <v>116</v>
      </c>
      <c r="EO7" s="38" t="s">
        <v>116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118</v>
      </c>
      <c r="C9" s="40" t="s">
        <v>119</v>
      </c>
      <c r="D9" s="40" t="s">
        <v>120</v>
      </c>
      <c r="E9" s="40" t="s">
        <v>121</v>
      </c>
      <c r="F9" s="40" t="s">
        <v>122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61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