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9\公営企業に係る「経営比較分析表」の打ち返しについて\【経営比較分析表】下水道事業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<sst xmlns="http://schemas.openxmlformats.org/spreadsheetml/2006/main" count="240" uniqueCount="126">
  <si>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</si>
  <si>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</si>
  <si>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</si>
  <si>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</si>
  <si>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</si>
  <si>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</si>
  <si>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</si>
  <si>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</si>
  <si>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</si>
  <si>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</si>
  <si>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</si>
  <si>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</si>
  <si>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</si>
  <si>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</si>
  <si>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</si>
  <si>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</si>
  <si>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</si>
  <si>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</si>
  <si>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</si>
  <si>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</si>
  <si>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</si>
  <si>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</si>
  <si>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</si>
  <si>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</si>
  <si>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</si>
  <si>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</si>
  <si>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</si>
  <si>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</si>
  <si>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</si>
  <si>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</si>
  <si>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</si>
  <si>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</si>
  <si>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</si>
  <si>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</si>
  <si>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</si>
  <si>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</si>
  <si>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</si>
  <si>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</si>
  <si>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</si>
  <si>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</si>
  <si>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</si>
  <si>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</si>
  <si>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</si>
  <si>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</si>
  <si>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</si>
  <si>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</si>
  <si>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</si>
  <si>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</si>
  <si>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</si>
  <si>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</si>
  <si>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</si>
  <si>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</si>
  <si>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</si>
  <si>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</si>
  <si>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</si>
  <si>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</si>
  <si>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</si>
  <si>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</si>
  <si>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</si>
  <si>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</si>
  <si>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</si>
  <si>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</si>
  <si>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</si>
  <si>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</si>
  <si>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</si>
  <si>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</si>
  <si>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</si>
  <si>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</si>
  <si>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</si>
  <si>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</si>
  <si>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</si>
  <si>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</si>
  <si>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</si>
  <si>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</si>
  <si>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</si>
  <si>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</si>
  <si>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</si>
  <si>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</si>
  <si>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</si>
  <si>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</si>
  <si>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</si>
  <si>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</si>
  <si>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</si>
  <si>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</si>
  <si>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</si>
  <si>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</si>
  <si>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</si>
  <si>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</si>
  <si>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</si>
  <si>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</si>
  <si>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</si>
  <si>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</si>
  <si>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</si>
  <si>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</si>
  <si>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</si>
  <si>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</si>
  <si>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</si>
  <si>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</si>
  <si>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</si>
  <si>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</si>
  <si>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</si>
  <si>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</si>
  <si>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</si>
  <si>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</si>
  <si>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</si>
  <si>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</si>
  <si>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</si>
  <si>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</si>
  <si>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</si>
  <si>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</si>
  <si>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隠岐の島町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</si>
  <si>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</si>
  <si>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</si>
  <si>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</si>
  <si>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</si>
  <si>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</si>
  <si>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</si>
  <si>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</si>
  <si>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</si>
  <si>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</si>
  <si>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</si>
  <si>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</si>
  <si>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3">
      <t>ヒセッチ</t>
    </rPh>
    <phoneticPr fontId="4"/>
  </si>
  <si>
    <t>③平成11年度供用開始で、新しい施設のため耐用年数内であり管渠改善は実施していない。</t>
    <rPh sb="1" eb="3">
      <t>ヘイセイ</t>
    </rPh>
    <rPh sb="5" eb="7">
      <t>ネンド</t>
    </rPh>
    <rPh sb="7" eb="11">
      <t>キョウヨウカイシ</t>
    </rPh>
    <rPh sb="13" eb="14">
      <t>アタラ</t>
    </rPh>
    <rPh sb="16" eb="18">
      <t>シセツ</t>
    </rPh>
    <rPh sb="21" eb="25">
      <t>タイヨウネンスウ</t>
    </rPh>
    <rPh sb="25" eb="26">
      <t>ナイ</t>
    </rPh>
    <rPh sb="29" eb="31">
      <t>カンキョ</t>
    </rPh>
    <rPh sb="31" eb="33">
      <t>カイゼン</t>
    </rPh>
    <rPh sb="34" eb="36">
      <t>ジッシ</t>
    </rPh>
    <phoneticPr fontId="4"/>
  </si>
  <si>
    <t>特定環境保全公共下水道は、既供用区域については、小規模施設のため、類似団体に比較して悪い。平成25年度から新処理区着手のため企業債残高が増え、使用料以外の収入に依存している部分が増えると思われる。</t>
    <rPh sb="0" eb="2">
      <t>トクテイ</t>
    </rPh>
    <rPh sb="2" eb="4">
      <t>カンキョウ</t>
    </rPh>
    <rPh sb="4" eb="11">
      <t>ホゼンコウキョウゲスイドウ</t>
    </rPh>
    <rPh sb="13" eb="14">
      <t>キ</t>
    </rPh>
    <rPh sb="14" eb="16">
      <t>キョウヨウ</t>
    </rPh>
    <rPh sb="16" eb="18">
      <t>クイキ</t>
    </rPh>
    <rPh sb="24" eb="27">
      <t>ショウキボ</t>
    </rPh>
    <rPh sb="27" eb="29">
      <t>シセツ</t>
    </rPh>
    <rPh sb="33" eb="35">
      <t>ルイジ</t>
    </rPh>
    <rPh sb="35" eb="37">
      <t>ダンタイ</t>
    </rPh>
    <rPh sb="38" eb="40">
      <t>ヒカク</t>
    </rPh>
    <rPh sb="42" eb="43">
      <t>ワル</t>
    </rPh>
    <rPh sb="45" eb="47">
      <t>ヘイセイ</t>
    </rPh>
    <rPh sb="49" eb="51">
      <t>ネンド</t>
    </rPh>
    <rPh sb="53" eb="54">
      <t>シン</t>
    </rPh>
    <rPh sb="54" eb="56">
      <t>ショリ</t>
    </rPh>
    <rPh sb="56" eb="57">
      <t>ク</t>
    </rPh>
    <rPh sb="57" eb="59">
      <t>チャクシュ</t>
    </rPh>
    <rPh sb="62" eb="64">
      <t>キギョウ</t>
    </rPh>
    <rPh sb="64" eb="65">
      <t>サイ</t>
    </rPh>
    <rPh sb="65" eb="67">
      <t>ザンダカ</t>
    </rPh>
    <rPh sb="68" eb="69">
      <t>フ</t>
    </rPh>
    <rPh sb="71" eb="73">
      <t>シヨウ</t>
    </rPh>
    <rPh sb="73" eb="74">
      <t>リョウ</t>
    </rPh>
    <rPh sb="74" eb="76">
      <t>イガイ</t>
    </rPh>
    <rPh sb="77" eb="79">
      <t>シュウニュウ</t>
    </rPh>
    <rPh sb="80" eb="82">
      <t>イゾン</t>
    </rPh>
    <rPh sb="86" eb="88">
      <t>ブブン</t>
    </rPh>
    <rPh sb="89" eb="90">
      <t>フ</t>
    </rPh>
    <rPh sb="93" eb="94">
      <t>オモ</t>
    </rPh>
    <phoneticPr fontId="4"/>
  </si>
  <si>
    <t>①100％前後で推移しているが、使用料以外の収入に依存している部分が多い。
④H25年度新処理区着手のため上昇し、類似団体に比較して高くなる。
⑤小規模施設で使用料収入が少額であり、汚水処理費の割合が高くなるため、類似団体に比較して低い。
⑥小規模施設のため、類似団体に比較して高い。
⑦小規模施設で使用水量が少ないため、類似団体に比較して低い。
⑧類似団体に比較してやや高い。
小規模施設で供用区域が変わらないため、類似団体に比較して悪い傾向にある。</t>
    <rPh sb="5" eb="7">
      <t>ゼンゴ</t>
    </rPh>
    <rPh sb="8" eb="10">
      <t>スイイ</t>
    </rPh>
    <rPh sb="16" eb="19">
      <t>シヨウリョウ</t>
    </rPh>
    <rPh sb="19" eb="21">
      <t>イガイ</t>
    </rPh>
    <rPh sb="22" eb="24">
      <t>シュウニュウ</t>
    </rPh>
    <rPh sb="25" eb="27">
      <t>イゾン</t>
    </rPh>
    <rPh sb="31" eb="33">
      <t>ブブン</t>
    </rPh>
    <rPh sb="34" eb="35">
      <t>オオ</t>
    </rPh>
    <rPh sb="42" eb="44">
      <t>ネンド</t>
    </rPh>
    <rPh sb="79" eb="82">
      <t>シヨウリョウ</t>
    </rPh>
    <rPh sb="82" eb="84">
      <t>シュウニュウ</t>
    </rPh>
    <rPh sb="85" eb="87">
      <t>ショウガク</t>
    </rPh>
    <rPh sb="91" eb="95">
      <t>オスイショリ</t>
    </rPh>
    <rPh sb="95" eb="96">
      <t>ヒ</t>
    </rPh>
    <rPh sb="97" eb="99">
      <t>ワリアイ</t>
    </rPh>
    <rPh sb="100" eb="101">
      <t>タカ</t>
    </rPh>
    <rPh sb="150" eb="154">
      <t>シヨウスイリョウ</t>
    </rPh>
    <rPh sb="155" eb="156">
      <t>スク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</si>
</sst>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33320"/>
        <c:axId val="50603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33320"/>
        <c:axId val="506034104"/>
      </c:lineChart>
      <c:dateAx>
        <c:axId val="50603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34104"/>
        <c:crosses val="autoZero"/>
        <c:auto val="1"/>
        <c:lblOffset val="100"/>
        <c:baseTimeUnit val="years"/>
      </c:dateAx>
      <c:valAx>
        <c:axId val="50603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3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</c:v>
                </c:pt>
                <c:pt idx="1">
                  <c:v>32.14</c:v>
                </c:pt>
                <c:pt idx="2">
                  <c:v>31.43</c:v>
                </c:pt>
                <c:pt idx="3">
                  <c:v>31.43</c:v>
                </c:pt>
                <c:pt idx="4">
                  <c:v>31.43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6840"/>
        <c:axId val="50605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6840"/>
        <c:axId val="506054096"/>
      </c:lineChart>
      <c:dateAx>
        <c:axId val="50605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54096"/>
        <c:crosses val="autoZero"/>
        <c:auto val="1"/>
        <c:lblOffset val="100"/>
        <c:baseTimeUnit val="years"/>
      </c:dateAx>
      <c:valAx>
        <c:axId val="50605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90.37</c:v>
                </c:pt>
                <c:pt idx="1">
                  <c:v>91.21</c:v>
                </c:pt>
                <c:pt idx="2">
                  <c:v>91.91</c:v>
                </c:pt>
                <c:pt idx="3">
                  <c:v>92.12</c:v>
                </c:pt>
                <c:pt idx="4">
                  <c:v>93.21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63112"/>
        <c:axId val="50605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63112"/>
        <c:axId val="506058800"/>
      </c:lineChart>
      <c:dateAx>
        <c:axId val="50606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58800"/>
        <c:crosses val="autoZero"/>
        <c:auto val="1"/>
        <c:lblOffset val="100"/>
        <c:baseTimeUnit val="years"/>
      </c:dateAx>
      <c:valAx>
        <c:axId val="50605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63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99.62</c:v>
                </c:pt>
                <c:pt idx="1">
                  <c:v>100.03</c:v>
                </c:pt>
                <c:pt idx="2">
                  <c:v>100</c:v>
                </c:pt>
                <c:pt idx="3">
                  <c:v>100.02</c:v>
                </c:pt>
                <c:pt idx="4">
                  <c:v>99.99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0568"/>
        <c:axId val="506041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0568"/>
        <c:axId val="506041160"/>
      </c:lineChart>
      <c:dateAx>
        <c:axId val="506050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41160"/>
        <c:crosses val="autoZero"/>
        <c:auto val="1"/>
        <c:lblOffset val="100"/>
        <c:baseTimeUnit val="years"/>
      </c:dateAx>
      <c:valAx>
        <c:axId val="506041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0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2920"/>
        <c:axId val="50604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2920"/>
        <c:axId val="506047824"/>
      </c:lineChart>
      <c:dateAx>
        <c:axId val="50605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47824"/>
        <c:crosses val="autoZero"/>
        <c:auto val="1"/>
        <c:lblOffset val="100"/>
        <c:baseTimeUnit val="years"/>
      </c:dateAx>
      <c:valAx>
        <c:axId val="50604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2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0960"/>
        <c:axId val="50604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0960"/>
        <c:axId val="506048608"/>
      </c:lineChart>
      <c:dateAx>
        <c:axId val="50605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48608"/>
        <c:crosses val="autoZero"/>
        <c:auto val="1"/>
        <c:lblOffset val="100"/>
        <c:baseTimeUnit val="years"/>
      </c:dateAx>
      <c:valAx>
        <c:axId val="50604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43512"/>
        <c:axId val="506045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43512"/>
        <c:axId val="506045080"/>
      </c:lineChart>
      <c:dateAx>
        <c:axId val="506043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45080"/>
        <c:crosses val="autoZero"/>
        <c:auto val="1"/>
        <c:lblOffset val="100"/>
        <c:baseTimeUnit val="years"/>
      </c:dateAx>
      <c:valAx>
        <c:axId val="506045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43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43120"/>
        <c:axId val="50604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43120"/>
        <c:axId val="506043904"/>
      </c:lineChart>
      <c:dateAx>
        <c:axId val="50604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43904"/>
        <c:crosses val="autoZero"/>
        <c:auto val="1"/>
        <c:lblOffset val="100"/>
        <c:baseTimeUnit val="years"/>
      </c:dateAx>
      <c:valAx>
        <c:axId val="50604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4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1228.51</c:v>
                </c:pt>
                <c:pt idx="1">
                  <c:v>1512.15</c:v>
                </c:pt>
                <c:pt idx="2">
                  <c:v>3060.88</c:v>
                </c:pt>
                <c:pt idx="3">
                  <c:v>6260.46</c:v>
                </c:pt>
                <c:pt idx="4">
                  <c:v>9747.73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63504"/>
        <c:axId val="50606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63504"/>
        <c:axId val="506065464"/>
      </c:lineChart>
      <c:dateAx>
        <c:axId val="50606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65464"/>
        <c:crosses val="autoZero"/>
        <c:auto val="1"/>
        <c:lblOffset val="100"/>
        <c:baseTimeUnit val="years"/>
      </c:dateAx>
      <c:valAx>
        <c:axId val="50606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6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26.06</c:v>
                </c:pt>
                <c:pt idx="1">
                  <c:v>19.690000000000001</c:v>
                </c:pt>
                <c:pt idx="2">
                  <c:v>18.86</c:v>
                </c:pt>
                <c:pt idx="3">
                  <c:v>21.41</c:v>
                </c:pt>
                <c:pt idx="4">
                  <c:v>23.6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3704"/>
        <c:axId val="50606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3704"/>
        <c:axId val="506060368"/>
      </c:lineChart>
      <c:dateAx>
        <c:axId val="50605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60368"/>
        <c:crosses val="autoZero"/>
        <c:auto val="1"/>
        <c:lblOffset val="100"/>
        <c:baseTimeUnit val="years"/>
      </c:dateAx>
      <c:valAx>
        <c:axId val="50606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5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826.07</c:v>
                </c:pt>
                <c:pt idx="1">
                  <c:v>1038.5999999999999</c:v>
                </c:pt>
                <c:pt idx="2">
                  <c:v>1115.92</c:v>
                </c:pt>
                <c:pt idx="3">
                  <c:v>975.43</c:v>
                </c:pt>
                <c:pt idx="4">
                  <c:v>873.33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62720"/>
        <c:axId val="50606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62720"/>
        <c:axId val="506061152"/>
      </c:lineChart>
      <c:dateAx>
        <c:axId val="50606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61152"/>
        <c:crosses val="autoZero"/>
        <c:auto val="1"/>
        <c:lblOffset val="100"/>
        <c:baseTimeUnit val="years"/>
      </c:dateAx>
      <c:valAx>
        <c:axId val="50606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6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島根県　隠岐の島町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14694</v>
      </c>
      <c r="AM8" s="50"/>
      <c r="AN8" s="50"/>
      <c r="AO8" s="50"/>
      <c r="AP8" s="50"/>
      <c r="AQ8" s="50"/>
      <c r="AR8" s="50"/>
      <c r="AS8" s="50"/>
      <c r="AT8" s="45">
        <f>データ!T6</f>
        <v>242.83</v>
      </c>
      <c r="AU8" s="45"/>
      <c r="AV8" s="45"/>
      <c r="AW8" s="45"/>
      <c r="AX8" s="45"/>
      <c r="AY8" s="45"/>
      <c r="AZ8" s="45"/>
      <c r="BA8" s="45"/>
      <c r="BB8" s="45">
        <f>データ!U6</f>
        <v>60.51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1.1100000000000001</v>
      </c>
      <c r="Q10" s="45"/>
      <c r="R10" s="45"/>
      <c r="S10" s="45"/>
      <c r="T10" s="45"/>
      <c r="U10" s="45"/>
      <c r="V10" s="45"/>
      <c r="W10" s="45">
        <f>データ!Q6</f>
        <v>100.42</v>
      </c>
      <c r="X10" s="45"/>
      <c r="Y10" s="45"/>
      <c r="Z10" s="45"/>
      <c r="AA10" s="45"/>
      <c r="AB10" s="45"/>
      <c r="AC10" s="45"/>
      <c r="AD10" s="50">
        <f>データ!R6</f>
        <v>3781</v>
      </c>
      <c r="AE10" s="50"/>
      <c r="AF10" s="50"/>
      <c r="AG10" s="50"/>
      <c r="AH10" s="50"/>
      <c r="AI10" s="50"/>
      <c r="AJ10" s="50"/>
      <c r="AK10" s="2"/>
      <c r="AL10" s="50">
        <f>データ!V6</f>
        <v>162</v>
      </c>
      <c r="AM10" s="50"/>
      <c r="AN10" s="50"/>
      <c r="AO10" s="50"/>
      <c r="AP10" s="50"/>
      <c r="AQ10" s="50"/>
      <c r="AR10" s="50"/>
      <c r="AS10" s="50"/>
      <c r="AT10" s="45">
        <f>データ!W6</f>
        <v>0.09</v>
      </c>
      <c r="AU10" s="45"/>
      <c r="AV10" s="45"/>
      <c r="AW10" s="45"/>
      <c r="AX10" s="45"/>
      <c r="AY10" s="45"/>
      <c r="AZ10" s="45"/>
      <c r="BA10" s="45"/>
      <c r="BB10" s="45">
        <f>データ!X6</f>
        <v>1800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1.1100000000000001</v>
      </c>
      <c r="Q6" s="34">
        <f t="shared" si="3"/>
        <v>100.42</v>
      </c>
      <c r="R6" s="34">
        <f t="shared" si="3"/>
        <v>3781</v>
      </c>
      <c r="S6" s="34">
        <f t="shared" si="3"/>
        <v>14694</v>
      </c>
      <c r="T6" s="34">
        <f t="shared" si="3"/>
        <v>242.83</v>
      </c>
      <c r="U6" s="34">
        <f t="shared" si="3"/>
        <v>60.51</v>
      </c>
      <c r="V6" s="34">
        <f t="shared" si="3"/>
        <v>162</v>
      </c>
      <c r="W6" s="34">
        <f t="shared" si="3"/>
        <v>0.09</v>
      </c>
      <c r="X6" s="34">
        <f t="shared" si="3"/>
        <v>1800</v>
      </c>
      <c r="Y6" s="35">
        <f>IF(Y7="",NA(),Y7)</f>
        <v>99.62</v>
      </c>
      <c r="Z6" s="35">
        <f t="shared" ref="Z6:AH6" si="4">IF(Z7="",NA(),Z7)</f>
        <v>100.03</v>
      </c>
      <c r="AA6" s="35">
        <f t="shared" si="4"/>
        <v>100</v>
      </c>
      <c r="AB6" s="35">
        <f t="shared" si="4"/>
        <v>100.02</v>
      </c>
      <c r="AC6" s="35">
        <f t="shared" si="4"/>
        <v>99.99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1228.51</v>
      </c>
      <c r="BG6" s="35">
        <f t="shared" ref="BG6:BO6" si="7">IF(BG7="",NA(),BG7)</f>
        <v>1512.15</v>
      </c>
      <c r="BH6" s="35">
        <f t="shared" si="7"/>
        <v>3060.88</v>
      </c>
      <c r="BI6" s="35">
        <f t="shared" si="7"/>
        <v>6260.46</v>
      </c>
      <c r="BJ6" s="35">
        <f t="shared" si="7"/>
        <v>9747.73</v>
      </c>
      <c r="BK6" s="35">
        <f t="shared" si="7"/>
        <v>1716.82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26.06</v>
      </c>
      <c r="BR6" s="35">
        <f t="shared" ref="BR6:BZ6" si="8">IF(BR7="",NA(),BR7)</f>
        <v>19.690000000000001</v>
      </c>
      <c r="BS6" s="35">
        <f t="shared" si="8"/>
        <v>18.86</v>
      </c>
      <c r="BT6" s="35">
        <f t="shared" si="8"/>
        <v>21.41</v>
      </c>
      <c r="BU6" s="35">
        <f t="shared" si="8"/>
        <v>23.6</v>
      </c>
      <c r="BV6" s="35">
        <f t="shared" si="8"/>
        <v>51.73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826.07</v>
      </c>
      <c r="CC6" s="35">
        <f t="shared" ref="CC6:CK6" si="9">IF(CC7="",NA(),CC7)</f>
        <v>1038.5999999999999</v>
      </c>
      <c r="CD6" s="35">
        <f t="shared" si="9"/>
        <v>1115.92</v>
      </c>
      <c r="CE6" s="35">
        <f t="shared" si="9"/>
        <v>975.43</v>
      </c>
      <c r="CF6" s="35">
        <f t="shared" si="9"/>
        <v>873.33</v>
      </c>
      <c r="CG6" s="35">
        <f t="shared" si="9"/>
        <v>310.47000000000003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35</v>
      </c>
      <c r="CN6" s="35">
        <f t="shared" ref="CN6:CV6" si="10">IF(CN7="",NA(),CN7)</f>
        <v>32.14</v>
      </c>
      <c r="CO6" s="35">
        <f t="shared" si="10"/>
        <v>31.43</v>
      </c>
      <c r="CP6" s="35">
        <f t="shared" si="10"/>
        <v>31.43</v>
      </c>
      <c r="CQ6" s="35">
        <f t="shared" si="10"/>
        <v>31.43</v>
      </c>
      <c r="CR6" s="35">
        <f t="shared" si="10"/>
        <v>36.67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90.37</v>
      </c>
      <c r="CY6" s="35">
        <f t="shared" ref="CY6:DG6" si="11">IF(CY7="",NA(),CY7)</f>
        <v>91.21</v>
      </c>
      <c r="CZ6" s="35">
        <f t="shared" si="11"/>
        <v>91.91</v>
      </c>
      <c r="DA6" s="35">
        <f t="shared" si="11"/>
        <v>92.12</v>
      </c>
      <c r="DB6" s="35">
        <f t="shared" si="11"/>
        <v>93.21</v>
      </c>
      <c r="DC6" s="35">
        <f t="shared" si="11"/>
        <v>71.239999999999995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325287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1.1100000000000001</v>
      </c>
      <c r="Q7" s="38">
        <v>100.42</v>
      </c>
      <c r="R7" s="38">
        <v>3781</v>
      </c>
      <c r="S7" s="38">
        <v>14694</v>
      </c>
      <c r="T7" s="38">
        <v>242.83</v>
      </c>
      <c r="U7" s="38">
        <v>60.51</v>
      </c>
      <c r="V7" s="38">
        <v>162</v>
      </c>
      <c r="W7" s="38">
        <v>0.09</v>
      </c>
      <c r="X7" s="38">
        <v>1800</v>
      </c>
      <c r="Y7" s="38">
        <v>99.62</v>
      </c>
      <c r="Z7" s="38">
        <v>100.03</v>
      </c>
      <c r="AA7" s="38">
        <v>100</v>
      </c>
      <c r="AB7" s="38">
        <v>100.02</v>
      </c>
      <c r="AC7" s="38">
        <v>99.99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1228.51</v>
      </c>
      <c r="BG7" s="38">
        <v>1512.15</v>
      </c>
      <c r="BH7" s="38">
        <v>3060.88</v>
      </c>
      <c r="BI7" s="38">
        <v>6260.46</v>
      </c>
      <c r="BJ7" s="38">
        <v>9747.73</v>
      </c>
      <c r="BK7" s="38">
        <v>1716.82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26.06</v>
      </c>
      <c r="BR7" s="38">
        <v>19.690000000000001</v>
      </c>
      <c r="BS7" s="38">
        <v>18.86</v>
      </c>
      <c r="BT7" s="38">
        <v>21.41</v>
      </c>
      <c r="BU7" s="38">
        <v>23.6</v>
      </c>
      <c r="BV7" s="38">
        <v>51.73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826.07</v>
      </c>
      <c r="CC7" s="38">
        <v>1038.5999999999999</v>
      </c>
      <c r="CD7" s="38">
        <v>1115.92</v>
      </c>
      <c r="CE7" s="38">
        <v>975.43</v>
      </c>
      <c r="CF7" s="38">
        <v>873.33</v>
      </c>
      <c r="CG7" s="38">
        <v>310.47000000000003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35</v>
      </c>
      <c r="CN7" s="38">
        <v>32.14</v>
      </c>
      <c r="CO7" s="38">
        <v>31.43</v>
      </c>
      <c r="CP7" s="38">
        <v>31.43</v>
      </c>
      <c r="CQ7" s="38">
        <v>31.43</v>
      </c>
      <c r="CR7" s="38">
        <v>36.67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90.37</v>
      </c>
      <c r="CY7" s="38">
        <v>91.21</v>
      </c>
      <c r="CZ7" s="38">
        <v>91.91</v>
      </c>
      <c r="DA7" s="38">
        <v>92.12</v>
      </c>
      <c r="DB7" s="38">
        <v>93.21</v>
      </c>
      <c r="DC7" s="38">
        <v>71.239999999999995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