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191\環境整備課1\500_上下水道（管理係）\110_経営戦略分析表\180131 【27締切】平成28年度決算「経営比較分析表」の分析等について\※回答分\"/>
    </mc:Choice>
  </mc:AlternateContent>
  <workbookProtection workbookPassword="B31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<sst xmlns="http://schemas.openxmlformats.org/spreadsheetml/2006/main" count="250" uniqueCount="125">
  <si>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</si>
  <si>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</si>
  <si>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</si>
  <si>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</si>
  <si>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</si>
  <si>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</si>
  <si>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</si>
  <si>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</si>
  <si>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</si>
  <si>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</si>
  <si>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</si>
  <si>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</si>
  <si>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</si>
  <si>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</si>
  <si>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</si>
  <si>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</si>
  <si>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</si>
  <si>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</si>
  <si>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</si>
  <si>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</si>
  <si>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</si>
  <si>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</si>
  <si>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</si>
  <si>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</si>
  <si>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</si>
  <si>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</si>
  <si>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</si>
  <si>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</si>
  <si>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</si>
  <si>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</si>
  <si>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</si>
  <si>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</si>
  <si>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</si>
  <si>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</si>
  <si>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</si>
  <si>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</si>
  <si>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</si>
  <si>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</si>
  <si>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</si>
  <si>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</si>
  <si>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</si>
  <si>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</si>
  <si>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</si>
  <si>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</si>
  <si>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</si>
  <si>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</si>
  <si>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</si>
  <si>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</si>
  <si>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</si>
  <si>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</si>
  <si>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</si>
  <si>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</si>
  <si>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</si>
  <si>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</si>
  <si>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</si>
  <si>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</si>
  <si>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</si>
  <si>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</si>
  <si>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</si>
  <si>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</si>
  <si>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</si>
  <si>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</si>
  <si>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</si>
  <si>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</si>
  <si>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</si>
  <si>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</si>
  <si>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</si>
  <si>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</si>
  <si>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</si>
  <si>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</si>
  <si>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</si>
  <si>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</si>
  <si>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</si>
  <si>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</si>
  <si>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</si>
  <si>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</si>
  <si>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</si>
  <si>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</si>
  <si>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</si>
  <si>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</si>
  <si>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</si>
  <si>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</si>
  <si>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</si>
  <si>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</si>
  <si>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</si>
  <si>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</si>
  <si>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</si>
  <si>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</si>
  <si>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</si>
  <si>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</si>
  <si>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</si>
  <si>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</si>
  <si>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</si>
  <si>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</si>
  <si>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</si>
  <si>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</si>
  <si>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</si>
  <si>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</si>
  <si>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</si>
  <si>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</si>
  <si>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</si>
  <si>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</si>
  <si>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</si>
  <si>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</si>
  <si>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</si>
  <si>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</si>
  <si>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</si>
  <si>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</si>
  <si>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</si>
  <si>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</si>
  <si>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西ノ島町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</si>
  <si>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</si>
  <si>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</si>
  <si>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</si>
  <si>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</si>
  <si>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</si>
  <si>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</si>
  <si>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</si>
  <si>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</si>
  <si>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</si>
  <si>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</si>
  <si>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</si>
  <si>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小修繕等で対応している。</t>
    <phoneticPr fontId="4"/>
  </si>
  <si>
    <t>　比較的高齢な世帯が多い集落のため料金収入も伸びず維持管理費のウエイトが大きいため経費回収率、汚水処理原価が類似団体平均値を下回る数値となっている。</t>
    <phoneticPr fontId="4"/>
  </si>
  <si>
    <r>
      <t xml:space="preserve">　5集落は個別浄化槽設置で対応している。平成15年度から供用開始し、今現在は個別排水処理事業で対応しているため新規事業はない状況にある。
</t>
    </r>
    <r>
      <rPr>
        <sz val="11"/>
        <color rgb="FFFF0000"/>
        <rFont val="ＭＳ ゴシック"/>
        <family val="3"/>
        <charset val="128"/>
      </rPr>
      <t>　新規事業を行っておらず、維持管理費用が大部分を占め収益的収支の分母が大きくなることがないため、収益的収支比率は安定して100％前後で推移している。今後も大きな変動はないとみている。</t>
    </r>
    <rPh sb="70" eb="72">
      <t>シンキ</t>
    </rPh>
    <rPh sb="72" eb="74">
      <t>ジギョウ</t>
    </rPh>
    <rPh sb="75" eb="76">
      <t>オコナ</t>
    </rPh>
    <rPh sb="82" eb="84">
      <t>イジ</t>
    </rPh>
    <rPh sb="84" eb="86">
      <t>カンリ</t>
    </rPh>
    <rPh sb="86" eb="88">
      <t>ヒヨウ</t>
    </rPh>
    <rPh sb="89" eb="92">
      <t>ダイブブン</t>
    </rPh>
    <rPh sb="93" eb="94">
      <t>シ</t>
    </rPh>
    <rPh sb="95" eb="98">
      <t>シュウエキテキ</t>
    </rPh>
    <rPh sb="98" eb="100">
      <t>シュウシ</t>
    </rPh>
    <rPh sb="101" eb="103">
      <t>ブンボ</t>
    </rPh>
    <rPh sb="104" eb="105">
      <t>オオ</t>
    </rPh>
    <rPh sb="117" eb="120">
      <t>シュウエキテキ</t>
    </rPh>
    <rPh sb="120" eb="122">
      <t>シュウシ</t>
    </rPh>
    <rPh sb="122" eb="124">
      <t>ヒリツ</t>
    </rPh>
    <rPh sb="125" eb="127">
      <t>アンテイ</t>
    </rPh>
    <rPh sb="133" eb="135">
      <t>ゼンゴ</t>
    </rPh>
    <rPh sb="136" eb="138">
      <t>スイイ</t>
    </rPh>
    <rPh sb="143" eb="145">
      <t>コンゴ</t>
    </rPh>
    <rPh sb="146" eb="147">
      <t>オオ</t>
    </rPh>
    <rPh sb="149" eb="151">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</si>
</sst>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BE-42F0-8876-23D04443551B}"/>
            </c:ext>
          </c:extLst>
        </c:ser>
        <c:dLbls>
          <c:showLegendKey val="0"/>
          <c:showVal val="0"/>
          <c:showCatName val="0"/>
          <c:showSerName val="0"/>
          <c:showPercent val="0"/>
          <c:showBubbleSize val="0"/>
        </c:dLbls>
        <c:gapWidth val="150"/>
        <c:axId val="100153600"/>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9BE-42F0-8876-23D04443551B}"/>
            </c:ext>
          </c:extLst>
        </c:ser>
        <c:dLbls>
          <c:showLegendKey val="0"/>
          <c:showVal val="0"/>
          <c:showCatName val="0"/>
          <c:showSerName val="0"/>
          <c:showPercent val="0"/>
          <c:showBubbleSize val="0"/>
        </c:dLbls>
        <c:marker val="1"/>
        <c:smooth val="0"/>
        <c:axId val="100153600"/>
        <c:axId val="100278656"/>
      </c:lineChart>
      <c:dateAx>
        <c:axId val="100153600"/>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280-473A-A3F0-D89F50D935BE}"/>
            </c:ext>
          </c:extLst>
        </c:ser>
        <c:dLbls>
          <c:showLegendKey val="0"/>
          <c:showVal val="0"/>
          <c:showCatName val="0"/>
          <c:showSerName val="0"/>
          <c:showPercent val="0"/>
          <c:showBubbleSize val="0"/>
        </c:dLbls>
        <c:gapWidth val="150"/>
        <c:axId val="118869376"/>
        <c:axId val="118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0280-473A-A3F0-D89F50D935BE}"/>
            </c:ext>
          </c:extLst>
        </c:ser>
        <c:dLbls>
          <c:showLegendKey val="0"/>
          <c:showVal val="0"/>
          <c:showCatName val="0"/>
          <c:showSerName val="0"/>
          <c:showPercent val="0"/>
          <c:showBubbleSize val="0"/>
        </c:dLbls>
        <c:marker val="1"/>
        <c:smooth val="0"/>
        <c:axId val="118869376"/>
        <c:axId val="118871552"/>
      </c:lineChart>
      <c:dateAx>
        <c:axId val="118869376"/>
        <c:scaling>
          <c:orientation val="minMax"/>
        </c:scaling>
        <c:delete val="1"/>
        <c:axPos val="b"/>
        <c:numFmt formatCode="ge" sourceLinked="1"/>
        <c:majorTickMark val="none"/>
        <c:minorTickMark val="none"/>
        <c:tickLblPos val="none"/>
        <c:crossAx val="118871552"/>
        <c:crosses val="autoZero"/>
        <c:auto val="1"/>
        <c:lblOffset val="100"/>
        <c:baseTimeUnit val="years"/>
      </c:dateAx>
      <c:valAx>
        <c:axId val="118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17.88</c:v>
                </c:pt>
                <c:pt idx="1">
                  <c:v>17.11</c:v>
                </c:pt>
                <c:pt idx="2">
                  <c:v>17.16</c:v>
                </c:pt>
                <c:pt idx="3">
                  <c:v>17.96</c:v>
                </c:pt>
                <c:pt idx="4">
                  <c:v>18.53</c:v>
                </c:pt>
              </c:numCache>
            </c:numRef>
          </c:val>
          <c:extLst>
            <c:ext xmlns:c16="http://schemas.microsoft.com/office/drawing/2014/chart" uri="{C3380CC4-5D6E-409C-BE32-E72D297353CC}">
              <c16:uniqueId val="{00000000-B352-4C46-8272-B328E7F3F0E8}"/>
            </c:ext>
          </c:extLst>
        </c:ser>
        <c:dLbls>
          <c:showLegendKey val="0"/>
          <c:showVal val="0"/>
          <c:showCatName val="0"/>
          <c:showSerName val="0"/>
          <c:showPercent val="0"/>
          <c:showBubbleSize val="0"/>
        </c:dLbls>
        <c:gapWidth val="150"/>
        <c:axId val="118905856"/>
        <c:axId val="118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B352-4C46-8272-B328E7F3F0E8}"/>
            </c:ext>
          </c:extLst>
        </c:ser>
        <c:dLbls>
          <c:showLegendKey val="0"/>
          <c:showVal val="0"/>
          <c:showCatName val="0"/>
          <c:showSerName val="0"/>
          <c:showPercent val="0"/>
          <c:showBubbleSize val="0"/>
        </c:dLbls>
        <c:marker val="1"/>
        <c:smooth val="0"/>
        <c:axId val="118905856"/>
        <c:axId val="118908032"/>
      </c:lineChart>
      <c:dateAx>
        <c:axId val="118905856"/>
        <c:scaling>
          <c:orientation val="minMax"/>
        </c:scaling>
        <c:delete val="1"/>
        <c:axPos val="b"/>
        <c:numFmt formatCode="ge" sourceLinked="1"/>
        <c:majorTickMark val="none"/>
        <c:minorTickMark val="none"/>
        <c:tickLblPos val="none"/>
        <c:crossAx val="118908032"/>
        <c:crosses val="autoZero"/>
        <c:auto val="1"/>
        <c:lblOffset val="100"/>
        <c:baseTimeUnit val="years"/>
      </c:dateAx>
      <c:valAx>
        <c:axId val="118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92.11</c:v>
                </c:pt>
                <c:pt idx="1">
                  <c:v>100.04</c:v>
                </c:pt>
                <c:pt idx="2">
                  <c:v>99.92</c:v>
                </c:pt>
                <c:pt idx="3">
                  <c:v>100</c:v>
                </c:pt>
                <c:pt idx="4">
                  <c:v>100</c:v>
                </c:pt>
              </c:numCache>
            </c:numRef>
          </c:val>
          <c:extLst>
            <c:ext xmlns:c16="http://schemas.microsoft.com/office/drawing/2014/chart" uri="{C3380CC4-5D6E-409C-BE32-E72D297353CC}">
              <c16:uniqueId val="{00000000-BE53-4E08-AD6B-1086032401A0}"/>
            </c:ext>
          </c:extLst>
        </c:ser>
        <c:dLbls>
          <c:showLegendKey val="0"/>
          <c:showVal val="0"/>
          <c:showCatName val="0"/>
          <c:showSerName val="0"/>
          <c:showPercent val="0"/>
          <c:showBubbleSize val="0"/>
        </c:dLbls>
        <c:gapWidth val="150"/>
        <c:axId val="90265472"/>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3-4E08-AD6B-1086032401A0}"/>
            </c:ext>
          </c:extLst>
        </c:ser>
        <c:dLbls>
          <c:showLegendKey val="0"/>
          <c:showVal val="0"/>
          <c:showCatName val="0"/>
          <c:showSerName val="0"/>
          <c:showPercent val="0"/>
          <c:showBubbleSize val="0"/>
        </c:dLbls>
        <c:marker val="1"/>
        <c:smooth val="0"/>
        <c:axId val="90265472"/>
        <c:axId val="100208640"/>
      </c:lineChart>
      <c:dateAx>
        <c:axId val="90265472"/>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8-4216-B9AD-06BF63A6CF1F}"/>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8-4216-B9AD-06BF63A6CF1F}"/>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BC-4B81-A324-525968AE8C90}"/>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C-4B81-A324-525968AE8C90}"/>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3-4D88-9ACE-2F6F0AA4E290}"/>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3-4D88-9ACE-2F6F0AA4E290}"/>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08-4A07-B412-E02487826F42}"/>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08-4A07-B412-E02487826F42}"/>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1053.19</c:v>
                </c:pt>
                <c:pt idx="1">
                  <c:v>761.05</c:v>
                </c:pt>
                <c:pt idx="2">
                  <c:v>788.07</c:v>
                </c:pt>
                <c:pt idx="3">
                  <c:v>539.76</c:v>
                </c:pt>
                <c:pt idx="4">
                  <c:v>671.49</c:v>
                </c:pt>
              </c:numCache>
            </c:numRef>
          </c:val>
          <c:extLst>
            <c:ext xmlns:c16="http://schemas.microsoft.com/office/drawing/2014/chart" uri="{C3380CC4-5D6E-409C-BE32-E72D297353CC}">
              <c16:uniqueId val="{00000000-5E13-44E8-9FB8-92070FB53B9D}"/>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5E13-44E8-9FB8-92070FB53B9D}"/>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44.67</c:v>
                </c:pt>
                <c:pt idx="1">
                  <c:v>45.56</c:v>
                </c:pt>
                <c:pt idx="2">
                  <c:v>47.85</c:v>
                </c:pt>
                <c:pt idx="3">
                  <c:v>56.96</c:v>
                </c:pt>
                <c:pt idx="4">
                  <c:v>66.91</c:v>
                </c:pt>
              </c:numCache>
            </c:numRef>
          </c:val>
          <c:extLst>
            <c:ext xmlns:c16="http://schemas.microsoft.com/office/drawing/2014/chart" uri="{C3380CC4-5D6E-409C-BE32-E72D297353CC}">
              <c16:uniqueId val="{00000000-2BA7-4943-9A25-3401992361BC}"/>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2BA7-4943-9A25-3401992361BC}"/>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300.93</c:v>
                </c:pt>
                <c:pt idx="1">
                  <c:v>343.18</c:v>
                </c:pt>
                <c:pt idx="2">
                  <c:v>335.16</c:v>
                </c:pt>
                <c:pt idx="3">
                  <c:v>250.11</c:v>
                </c:pt>
                <c:pt idx="4">
                  <c:v>203.19</c:v>
                </c:pt>
              </c:numCache>
            </c:numRef>
          </c:val>
          <c:extLst>
            <c:ext xmlns:c16="http://schemas.microsoft.com/office/drawing/2014/chart" uri="{C3380CC4-5D6E-409C-BE32-E72D297353CC}">
              <c16:uniqueId val="{00000000-E26E-40E2-AF59-7B0435909F49}"/>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E26E-40E2-AF59-7B0435909F49}"/>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西ノ島町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c r="AE8" s="49"/>
      <c r="AF8" s="49"/>
      <c r="AG8" s="49"/>
      <c r="AH8" s="49"/>
      <c r="AI8" s="49"/>
      <c r="AJ8" s="49"/>
      <c r="AK8" s="4"/>
      <c r="AL8" s="50">
        <f>データ!S6</f>
        <v>2924</v>
      </c>
      <c r="AM8" s="50"/>
      <c r="AN8" s="50"/>
      <c r="AO8" s="50"/>
      <c r="AP8" s="50"/>
      <c r="AQ8" s="50"/>
      <c r="AR8" s="50"/>
      <c r="AS8" s="50"/>
      <c r="AT8" s="45">
        <f>データ!T6</f>
        <v>55.96</v>
      </c>
      <c r="AU8" s="45"/>
      <c r="AV8" s="45"/>
      <c r="AW8" s="45"/>
      <c r="AX8" s="45"/>
      <c r="AY8" s="45"/>
      <c r="AZ8" s="45"/>
      <c r="BA8" s="45"/>
      <c r="BB8" s="45">
        <f>データ!U6</f>
        <v>52.25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10.87</v>
      </c>
      <c r="Q10" s="45"/>
      <c r="R10" s="45"/>
      <c r="S10" s="45"/>
      <c r="T10" s="45"/>
      <c r="U10" s="45"/>
      <c r="V10" s="45"/>
      <c r="W10" s="45">
        <f>データ!Q6</f>
        <v>100</v>
      </c>
      <c r="X10" s="45"/>
      <c r="Y10" s="45"/>
      <c r="Z10" s="45"/>
      <c r="AA10" s="45"/>
      <c r="AB10" s="45"/>
      <c r="AC10" s="45"/>
      <c r="AD10" s="50">
        <f>データ!R6</f>
        <v>3454</v>
      </c>
      <c r="AE10" s="50"/>
      <c r="AF10" s="50"/>
      <c r="AG10" s="50"/>
      <c r="AH10" s="50"/>
      <c r="AI10" s="50"/>
      <c r="AJ10" s="50"/>
      <c r="AK10" s="2"/>
      <c r="AL10" s="50">
        <f>データ!V6</f>
        <v>313</v>
      </c>
      <c r="AM10" s="50"/>
      <c r="AN10" s="50"/>
      <c r="AO10" s="50"/>
      <c r="AP10" s="50"/>
      <c r="AQ10" s="50"/>
      <c r="AR10" s="50"/>
      <c r="AS10" s="50"/>
      <c r="AT10" s="45">
        <f>データ!W6</f>
        <v>0.25</v>
      </c>
      <c r="AU10" s="45"/>
      <c r="AV10" s="45"/>
      <c r="AW10" s="45"/>
      <c r="AX10" s="45"/>
      <c r="AY10" s="45"/>
      <c r="AZ10" s="45"/>
      <c r="BA10" s="45"/>
      <c r="BB10" s="45">
        <f>データ!X6</f>
        <v>1252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325261</v>
      </c>
      <c r="D6" s="33">
        <f t="shared" si="3"/>
        <v>47</v>
      </c>
      <c r="E6" s="33">
        <f t="shared" si="3"/>
        <v>18</v>
      </c>
      <c r="F6" s="33">
        <f t="shared" si="3"/>
        <v>0</v>
      </c>
      <c r="G6" s="33">
        <f t="shared" si="3"/>
        <v>0</v>
      </c>
      <c r="H6" s="33" t="str">
        <f t="shared" si="3"/>
        <v>島根県　西ノ島町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10.87</v>
      </c>
      <c r="Q6" s="34">
        <f t="shared" si="3"/>
        <v>100</v>
      </c>
      <c r="R6" s="34">
        <f t="shared" si="3"/>
        <v>3454</v>
      </c>
      <c r="S6" s="34">
        <f t="shared" si="3"/>
        <v>2924</v>
      </c>
      <c r="T6" s="34">
        <f t="shared" si="3"/>
        <v>55.96</v>
      </c>
      <c r="U6" s="34">
        <f t="shared" si="3"/>
        <v>52.25</v>
      </c>
      <c r="V6" s="34">
        <f t="shared" si="3"/>
        <v>313</v>
      </c>
      <c r="W6" s="34">
        <f t="shared" si="3"/>
        <v>0.25</v>
      </c>
      <c r="X6" s="34">
        <f t="shared" si="3"/>
        <v>1252</v>
      </c>
      <c r="Y6" s="35">
        <f>IF(Y7="",NA(),Y7)</f>
        <v>92.11</v>
      </c>
      <c r="Z6" s="35">
        <f t="shared" ref="Z6:AH6" si="4">IF(Z7="",NA(),Z7)</f>
        <v>100.04</v>
      </c>
      <c r="AA6" s="35">
        <f t="shared" si="4"/>
        <v>99.92</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1053.19</v>
      </c>
      <c r="BG6" s="35">
        <f t="shared" ref="BG6:BO6" si="7">IF(BG7="",NA(),BG7)</f>
        <v>761.05</v>
      </c>
      <c r="BH6" s="35">
        <f t="shared" si="7"/>
        <v>788.07</v>
      </c>
      <c r="BI6" s="35">
        <f t="shared" si="7"/>
        <v>539.76</v>
      </c>
      <c r="BJ6" s="35">
        <f t="shared" si="7"/>
        <v>671.49</v>
      </c>
      <c r="BK6" s="35">
        <f t="shared" si="7"/>
        <v>430.64</v>
      </c>
      <c r="BL6" s="35">
        <f t="shared" si="7"/>
        <v>446.63</v>
      </c>
      <c r="BM6" s="35">
        <f t="shared" si="7"/>
        <v>416.91</v>
      </c>
      <c r="BN6" s="35">
        <f t="shared" si="7"/>
        <v>392.19</v>
      </c>
      <c r="BO6" s="35">
        <f t="shared" si="7"/>
        <v>413.5</v>
      </c>
      <c r="BP6" s="34" t="str">
        <f>IF(BP7="","",IF(BP7="-","【-】","【"&amp;SUBSTITUTE(TEXT(BP7,"#,##0.00"),"-","△")&amp;"】"))</f>
        <v>【346.13】</v>
      </c>
      <c r="BQ6" s="35">
        <f>IF(BQ7="",NA(),BQ7)</f>
        <v>44.67</v>
      </c>
      <c r="BR6" s="35">
        <f t="shared" ref="BR6:BZ6" si="8">IF(BR7="",NA(),BR7)</f>
        <v>45.56</v>
      </c>
      <c r="BS6" s="35">
        <f t="shared" si="8"/>
        <v>47.85</v>
      </c>
      <c r="BT6" s="35">
        <f t="shared" si="8"/>
        <v>56.96</v>
      </c>
      <c r="BU6" s="35">
        <f t="shared" si="8"/>
        <v>66.91</v>
      </c>
      <c r="BV6" s="35">
        <f t="shared" si="8"/>
        <v>58.78</v>
      </c>
      <c r="BW6" s="35">
        <f t="shared" si="8"/>
        <v>58.53</v>
      </c>
      <c r="BX6" s="35">
        <f t="shared" si="8"/>
        <v>57.93</v>
      </c>
      <c r="BY6" s="35">
        <f t="shared" si="8"/>
        <v>57.03</v>
      </c>
      <c r="BZ6" s="35">
        <f t="shared" si="8"/>
        <v>55.84</v>
      </c>
      <c r="CA6" s="34" t="str">
        <f>IF(CA7="","",IF(CA7="-","【-】","【"&amp;SUBSTITUTE(TEXT(CA7,"#,##0.00"),"-","△")&amp;"】"))</f>
        <v>【59.83】</v>
      </c>
      <c r="CB6" s="35">
        <f>IF(CB7="",NA(),CB7)</f>
        <v>300.93</v>
      </c>
      <c r="CC6" s="35">
        <f t="shared" ref="CC6:CK6" si="9">IF(CC7="",NA(),CC7)</f>
        <v>343.18</v>
      </c>
      <c r="CD6" s="35">
        <f t="shared" si="9"/>
        <v>335.16</v>
      </c>
      <c r="CE6" s="35">
        <f t="shared" si="9"/>
        <v>250.11</v>
      </c>
      <c r="CF6" s="35">
        <f t="shared" si="9"/>
        <v>203.19</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17.88</v>
      </c>
      <c r="CY6" s="35">
        <f t="shared" ref="CY6:DG6" si="11">IF(CY7="",NA(),CY7)</f>
        <v>17.11</v>
      </c>
      <c r="CZ6" s="35">
        <f t="shared" si="11"/>
        <v>17.16</v>
      </c>
      <c r="DA6" s="35">
        <f t="shared" si="11"/>
        <v>17.96</v>
      </c>
      <c r="DB6" s="35">
        <f t="shared" si="11"/>
        <v>18.53</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325261</v>
      </c>
      <c r="D7" s="37">
        <v>47</v>
      </c>
      <c r="E7" s="37">
        <v>18</v>
      </c>
      <c r="F7" s="37">
        <v>0</v>
      </c>
      <c r="G7" s="37">
        <v>0</v>
      </c>
      <c r="H7" s="37" t="s">
        <v>110</v>
      </c>
      <c r="I7" s="37" t="s">
        <v>111</v>
      </c>
      <c r="J7" s="37" t="s">
        <v>112</v>
      </c>
      <c r="K7" s="37" t="s">
        <v>113</v>
      </c>
      <c r="L7" s="37" t="s">
        <v>114</v>
      </c>
      <c r="M7" s="37"/>
      <c r="N7" s="38" t="s">
        <v>115</v>
      </c>
      <c r="O7" s="38" t="s">
        <v>116</v>
      </c>
      <c r="P7" s="38">
        <v>10.87</v>
      </c>
      <c r="Q7" s="38">
        <v>100</v>
      </c>
      <c r="R7" s="38">
        <v>3454</v>
      </c>
      <c r="S7" s="38">
        <v>2924</v>
      </c>
      <c r="T7" s="38">
        <v>55.96</v>
      </c>
      <c r="U7" s="38">
        <v>52.25</v>
      </c>
      <c r="V7" s="38">
        <v>313</v>
      </c>
      <c r="W7" s="38">
        <v>0.25</v>
      </c>
      <c r="X7" s="38">
        <v>1252</v>
      </c>
      <c r="Y7" s="38">
        <v>92.11</v>
      </c>
      <c r="Z7" s="38">
        <v>100.04</v>
      </c>
      <c r="AA7" s="38">
        <v>99.92</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1053.19</v>
      </c>
      <c r="BG7" s="38">
        <v>761.05</v>
      </c>
      <c r="BH7" s="38">
        <v>788.07</v>
      </c>
      <c r="BI7" s="38">
        <v>539.76</v>
      </c>
      <c r="BJ7" s="38">
        <v>671.49</v>
      </c>
      <c r="BK7" s="38">
        <v>430.64</v>
      </c>
      <c r="BL7" s="38">
        <v>446.63</v>
      </c>
      <c r="BM7" s="38">
        <v>416.91</v>
      </c>
      <c r="BN7" s="38">
        <v>392.19</v>
      </c>
      <c r="BO7" s="38">
        <v>413.5</v>
      </c>
      <c r="BP7" s="38">
        <v>346.13</v>
      </c>
      <c r="BQ7" s="38">
        <v>44.67</v>
      </c>
      <c r="BR7" s="38">
        <v>45.56</v>
      </c>
      <c r="BS7" s="38">
        <v>47.85</v>
      </c>
      <c r="BT7" s="38">
        <v>56.96</v>
      </c>
      <c r="BU7" s="38">
        <v>66.91</v>
      </c>
      <c r="BV7" s="38">
        <v>58.78</v>
      </c>
      <c r="BW7" s="38">
        <v>58.53</v>
      </c>
      <c r="BX7" s="38">
        <v>57.93</v>
      </c>
      <c r="BY7" s="38">
        <v>57.03</v>
      </c>
      <c r="BZ7" s="38">
        <v>55.84</v>
      </c>
      <c r="CA7" s="38">
        <v>59.83</v>
      </c>
      <c r="CB7" s="38">
        <v>300.93</v>
      </c>
      <c r="CC7" s="38">
        <v>343.18</v>
      </c>
      <c r="CD7" s="38">
        <v>335.16</v>
      </c>
      <c r="CE7" s="38">
        <v>250.11</v>
      </c>
      <c r="CF7" s="38">
        <v>203.19</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17.88</v>
      </c>
      <c r="CY7" s="38">
        <v>17.11</v>
      </c>
      <c r="CZ7" s="38">
        <v>17.16</v>
      </c>
      <c r="DA7" s="38">
        <v>17.96</v>
      </c>
      <c r="DB7" s="38">
        <v>18.53</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