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workbookProtection workbookPassword="8649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AQ10" i="4" s="1"/>
  <c r="T6" i="5"/>
  <c r="AI10" i="4" s="1"/>
  <c r="S6" i="5"/>
  <c r="AY8" i="4" s="1"/>
  <c r="R6" i="5"/>
  <c r="Q6" i="5"/>
  <c r="P6" i="5"/>
  <c r="O6" i="5"/>
  <c r="N6" i="5"/>
  <c r="M6" i="5"/>
  <c r="L6" i="5"/>
  <c r="Z8" i="4" s="1"/>
  <c r="K6" i="5"/>
  <c r="R8" i="4" s="1"/>
  <c r="J6" i="5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Z10" i="4"/>
  <c r="R10" i="4"/>
  <c r="J10" i="4"/>
  <c r="B10" i="4"/>
  <c r="AQ8" i="4"/>
  <c r="AI8" i="4"/>
  <c r="J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<sst xmlns="http://schemas.openxmlformats.org/spreadsheetml/2006/main" count="218" uniqueCount="108">
  <si>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</si>
  <si>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</si>
  <si>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</si>
  <si>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</si>
  <si>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</si>
  <si>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</si>
  <si>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</si>
  <si>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</si>
  <si>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</si>
  <si>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</si>
  <si>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</si>
  <si>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</si>
  <si>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</si>
  <si>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</si>
  <si>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</si>
  <si>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</si>
  <si>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</si>
  <si>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</si>
  <si>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</si>
  <si>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</si>
  <si>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</si>
  <si>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</si>
  <si>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</si>
  <si>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</si>
  <si>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</si>
  <si>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</si>
  <si>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</si>
  <si>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</si>
  <si>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</si>
  <si>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</si>
  <si>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</si>
  <si>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</si>
  <si>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</si>
  <si>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</si>
  <si>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</si>
  <si>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</si>
  <si>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</si>
  <si>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</si>
  <si>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</si>
  <si>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</si>
  <si>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</si>
  <si>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</si>
  <si>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</si>
  <si>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</si>
  <si>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</si>
  <si>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</si>
  <si>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</si>
  <si>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</si>
  <si>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</si>
  <si>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</si>
  <si>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</si>
  <si>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</si>
  <si>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</si>
  <si>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</si>
  <si>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</si>
  <si>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</si>
  <si>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</si>
  <si>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</si>
  <si>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</si>
  <si>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</si>
  <si>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</si>
  <si>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</si>
  <si>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</si>
  <si>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</si>
  <si>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</si>
  <si>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</si>
  <si>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</si>
  <si>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</si>
  <si>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</si>
  <si>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</si>
  <si>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</si>
  <si>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</si>
  <si>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</si>
  <si>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</si>
  <si>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</si>
  <si>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</si>
  <si>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</si>
  <si>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</si>
  <si>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</si>
  <si>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</si>
  <si>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</si>
  <si>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</si>
  <si>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</si>
  <si>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</si>
  <si>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</si>
  <si>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</si>
  <si>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</si>
  <si>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</si>
  <si>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</si>
  <si>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</si>
  <si>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</si>
  <si>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</si>
  <si>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</si>
  <si>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島根県　吉賀町</t>
  </si>
  <si>
    <t>法非適用</t>
  </si>
  <si>
    <t>水道事業</t>
  </si>
  <si>
    <t>簡易水道事業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</si>
  <si>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</si>
  <si>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</si>
  <si>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</si>
  <si>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</si>
  <si>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</si>
  <si>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</si>
  <si>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</si>
  <si>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</si>
  <si>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・経営の健全性について
　　収益的収支比率が類似団体の平均値より低い
　数値で推移しているが、ここ５年間で１１．５
　％上昇しており、毎年僅かながら改善している。
　　料金回収率も類似団体の平均値となっている
　が、５９．４２％と低く料金収入以外の財源に
　依存している状態である。
　・経営の効率性について
　　施設利用率については平均以上の数値である
　が、施設に余裕が無いことの裏返しであり、日
　常の維持管理の負担や、非常時の影響が大き
　くなっている。
　　その反面有収率は低く慢性的な漏水への対応
　が急務であるが、Ｈ27の大寒波により全町的に
　凍結による漏水が発生し、数値を悪化させてい
　る。
　</t>
    <rPh sb="2" eb="4">
      <t>ケイエイ</t>
    </rPh>
    <rPh sb="5" eb="8">
      <t>ケンゼンセイ</t>
    </rPh>
    <rPh sb="15" eb="18">
      <t>シュウエキテキ</t>
    </rPh>
    <rPh sb="18" eb="20">
      <t>シュウシ</t>
    </rPh>
    <rPh sb="20" eb="22">
      <t>ヒリツ</t>
    </rPh>
    <rPh sb="23" eb="25">
      <t>ルイジ</t>
    </rPh>
    <rPh sb="25" eb="27">
      <t>ダンタイ</t>
    </rPh>
    <rPh sb="28" eb="30">
      <t>ヘイキン</t>
    </rPh>
    <rPh sb="30" eb="31">
      <t>チ</t>
    </rPh>
    <rPh sb="33" eb="34">
      <t>ヒク</t>
    </rPh>
    <rPh sb="40" eb="42">
      <t>スイイ</t>
    </rPh>
    <rPh sb="51" eb="53">
      <t>ネンカン</t>
    </rPh>
    <rPh sb="68" eb="70">
      <t>マイトシ</t>
    </rPh>
    <rPh sb="70" eb="71">
      <t>ワズ</t>
    </rPh>
    <rPh sb="75" eb="77">
      <t>カイゼン</t>
    </rPh>
    <rPh sb="85" eb="87">
      <t>リョウキン</t>
    </rPh>
    <rPh sb="87" eb="89">
      <t>カイシュウ</t>
    </rPh>
    <rPh sb="89" eb="90">
      <t>リツ</t>
    </rPh>
    <rPh sb="91" eb="93">
      <t>ルイジ</t>
    </rPh>
    <rPh sb="93" eb="95">
      <t>ダンタイ</t>
    </rPh>
    <rPh sb="96" eb="98">
      <t>ヘイキン</t>
    </rPh>
    <rPh sb="98" eb="99">
      <t>チ</t>
    </rPh>
    <rPh sb="116" eb="117">
      <t>ヒク</t>
    </rPh>
    <rPh sb="118" eb="120">
      <t>リョウキン</t>
    </rPh>
    <rPh sb="120" eb="122">
      <t>シュウニュウ</t>
    </rPh>
    <rPh sb="122" eb="124">
      <t>イガイ</t>
    </rPh>
    <rPh sb="125" eb="127">
      <t>ザイゲン</t>
    </rPh>
    <rPh sb="136" eb="138">
      <t>ジョウタイ</t>
    </rPh>
    <rPh sb="146" eb="148">
      <t>ケイエイ</t>
    </rPh>
    <rPh sb="151" eb="152">
      <t>セイ</t>
    </rPh>
    <rPh sb="159" eb="161">
      <t>シセツ</t>
    </rPh>
    <rPh sb="161" eb="164">
      <t>リヨウリツ</t>
    </rPh>
    <rPh sb="169" eb="171">
      <t>ヘイキン</t>
    </rPh>
    <rPh sb="171" eb="173">
      <t>イジョウ</t>
    </rPh>
    <rPh sb="174" eb="176">
      <t>スウチ</t>
    </rPh>
    <rPh sb="183" eb="185">
      <t>シセツ</t>
    </rPh>
    <rPh sb="186" eb="188">
      <t>ヨユウ</t>
    </rPh>
    <rPh sb="189" eb="190">
      <t>ナ</t>
    </rPh>
    <rPh sb="194" eb="196">
      <t>ウラガエ</t>
    </rPh>
    <rPh sb="208" eb="210">
      <t>カンリ</t>
    </rPh>
    <rPh sb="211" eb="213">
      <t>フタン</t>
    </rPh>
    <rPh sb="215" eb="217">
      <t>ヒジョウ</t>
    </rPh>
    <rPh sb="217" eb="218">
      <t>ジ</t>
    </rPh>
    <rPh sb="238" eb="240">
      <t>ハンメン</t>
    </rPh>
    <rPh sb="244" eb="245">
      <t>ヒク</t>
    </rPh>
    <rPh sb="254" eb="256">
      <t>タイオウ</t>
    </rPh>
    <rPh sb="270" eb="273">
      <t>ダイカンパ</t>
    </rPh>
    <rPh sb="282" eb="284">
      <t>トウケツ</t>
    </rPh>
    <rPh sb="287" eb="289">
      <t>ロウスイ</t>
    </rPh>
    <rPh sb="290" eb="292">
      <t>ハッセイ</t>
    </rPh>
    <rPh sb="294" eb="296">
      <t>スウチ</t>
    </rPh>
    <rPh sb="297" eb="299">
      <t>アッカ</t>
    </rPh>
    <phoneticPr fontId="4"/>
  </si>
  <si>
    <t xml:space="preserve">
　　平成２８年度にアセットマネジメント計画を
　策定し、これをもとに計画的に老朽管の更新を
　行う予定である。</t>
    <rPh sb="3" eb="5">
      <t>ヘイセイ</t>
    </rPh>
    <rPh sb="7" eb="9">
      <t>ネンド</t>
    </rPh>
    <rPh sb="20" eb="22">
      <t>ケイカク</t>
    </rPh>
    <rPh sb="25" eb="26">
      <t>サク</t>
    </rPh>
    <rPh sb="26" eb="27">
      <t>サダム</t>
    </rPh>
    <rPh sb="35" eb="38">
      <t>ケイカクテキ</t>
    </rPh>
    <phoneticPr fontId="4"/>
  </si>
  <si>
    <t xml:space="preserve">
　　平成２９年度より簡易水道事業等を統合し、
　上水道事業へ移行する。
　　これにより企業会計が導入されより詳細な
　財政状況が把握できることになるが、厳しい
　状況が明らかになると思われる。
　　今後さらに進んでいく給水人口の減少やそ
　れによる有収水量の減少等を鑑み、適正な料
　金設定の検討や未収金の解消が必要である。
　　更新経費の捻出も今後の課題となる。</t>
    <rPh sb="3" eb="5">
      <t>ヘイセイ</t>
    </rPh>
    <rPh sb="7" eb="9">
      <t>ネンド</t>
    </rPh>
    <rPh sb="11" eb="13">
      <t>カンイ</t>
    </rPh>
    <rPh sb="13" eb="15">
      <t>スイドウ</t>
    </rPh>
    <rPh sb="15" eb="17">
      <t>ジギョウ</t>
    </rPh>
    <rPh sb="17" eb="18">
      <t>トウ</t>
    </rPh>
    <rPh sb="19" eb="21">
      <t>トウゴウ</t>
    </rPh>
    <rPh sb="28" eb="30">
      <t>ジギョウ</t>
    </rPh>
    <rPh sb="55" eb="57">
      <t>ショウサイ</t>
    </rPh>
    <rPh sb="60" eb="62">
      <t>ザイセイ</t>
    </rPh>
    <rPh sb="65" eb="67">
      <t>ハアク</t>
    </rPh>
    <rPh sb="77" eb="78">
      <t>キビ</t>
    </rPh>
    <rPh sb="82" eb="84">
      <t>ジョウキョウ</t>
    </rPh>
    <rPh sb="85" eb="86">
      <t>アキ</t>
    </rPh>
    <rPh sb="92" eb="93">
      <t>オモ</t>
    </rPh>
    <rPh sb="107" eb="108">
      <t>スス</t>
    </rPh>
    <rPh sb="112" eb="114">
      <t>キュウスイ</t>
    </rPh>
    <rPh sb="114" eb="116">
      <t>ジンコウ</t>
    </rPh>
    <rPh sb="132" eb="134">
      <t>ゲンショウ</t>
    </rPh>
    <rPh sb="139" eb="141">
      <t>テキセイ</t>
    </rPh>
    <rPh sb="146" eb="148">
      <t>セッテイ</t>
    </rPh>
    <rPh sb="168" eb="170">
      <t>コウシン</t>
    </rPh>
    <rPh sb="170" eb="172">
      <t>ケイヒ</t>
    </rPh>
    <rPh sb="173" eb="175">
      <t>ネンシュツ</t>
    </rPh>
    <rPh sb="176" eb="178">
      <t>コンゴ</t>
    </rPh>
    <rPh sb="179" eb="181">
      <t>カダイ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</si>
</sst>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left" vertical="top" wrapText="1"/>
      <protection locked="0"/>
    </xf>
    <xf numFmtId="0" fontId="18" fillId="0" borderId="11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0.14000000000000001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618504"/>
        <c:axId val="413618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1.08</c:v>
                </c:pt>
                <c:pt idx="1">
                  <c:v>0.69</c:v>
                </c:pt>
                <c:pt idx="2">
                  <c:v>0.89</c:v>
                </c:pt>
                <c:pt idx="3">
                  <c:v>0.98</c:v>
                </c:pt>
                <c:pt idx="4">
                  <c:v>0.76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618504"/>
        <c:axId val="413618896"/>
      </c:lineChart>
      <c:dateAx>
        <c:axId val="413618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3618896"/>
        <c:crosses val="autoZero"/>
        <c:auto val="1"/>
        <c:lblOffset val="100"/>
        <c:baseTimeUnit val="years"/>
      </c:dateAx>
      <c:valAx>
        <c:axId val="413618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3618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6E6E6">
                <a:lumMod val="65000"/>
              </a:sysClr>
            </a:solidFill>
          </a:ln>
        </c:spPr>
      </c:dTable>
      <c:spPr>
        <a:noFill/>
        <a:ln>
          <a:solidFill>
            <a:sysClr val="window" lastClr="E6E6E6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6E6E6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74.94</c:v>
                </c:pt>
                <c:pt idx="1">
                  <c:v>72.319999999999993</c:v>
                </c:pt>
                <c:pt idx="2">
                  <c:v>72.8</c:v>
                </c:pt>
                <c:pt idx="3">
                  <c:v>73.37</c:v>
                </c:pt>
                <c:pt idx="4">
                  <c:v>80.239999999999995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869984"/>
        <c:axId val="364870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59.84</c:v>
                </c:pt>
                <c:pt idx="1">
                  <c:v>60.66</c:v>
                </c:pt>
                <c:pt idx="2">
                  <c:v>60.17</c:v>
                </c:pt>
                <c:pt idx="3">
                  <c:v>58.96</c:v>
                </c:pt>
                <c:pt idx="4">
                  <c:v>58.1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869984"/>
        <c:axId val="364870376"/>
      </c:lineChart>
      <c:dateAx>
        <c:axId val="364869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4870376"/>
        <c:crosses val="autoZero"/>
        <c:auto val="1"/>
        <c:lblOffset val="100"/>
        <c:baseTimeUnit val="years"/>
      </c:dateAx>
      <c:valAx>
        <c:axId val="364870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4869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6E6E6">
                <a:lumMod val="65000"/>
              </a:sysClr>
            </a:solidFill>
          </a:ln>
        </c:spPr>
      </c:dTable>
      <c:spPr>
        <a:noFill/>
        <a:ln>
          <a:solidFill>
            <a:sysClr val="window" lastClr="E6E6E6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6E6E6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74.83</c:v>
                </c:pt>
                <c:pt idx="1">
                  <c:v>76.41</c:v>
                </c:pt>
                <c:pt idx="2">
                  <c:v>80.19</c:v>
                </c:pt>
                <c:pt idx="3">
                  <c:v>77.33</c:v>
                </c:pt>
                <c:pt idx="4">
                  <c:v>74.790000000000006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833536"/>
        <c:axId val="411833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77.989999999999995</c:v>
                </c:pt>
                <c:pt idx="1">
                  <c:v>77.319999999999993</c:v>
                </c:pt>
                <c:pt idx="2">
                  <c:v>76.680000000000007</c:v>
                </c:pt>
                <c:pt idx="3">
                  <c:v>76.58</c:v>
                </c:pt>
                <c:pt idx="4">
                  <c:v>76.69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833536"/>
        <c:axId val="411833928"/>
      </c:lineChart>
      <c:dateAx>
        <c:axId val="411833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1833928"/>
        <c:crosses val="autoZero"/>
        <c:auto val="1"/>
        <c:lblOffset val="100"/>
        <c:baseTimeUnit val="years"/>
      </c:dateAx>
      <c:valAx>
        <c:axId val="411833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1833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6E6E6">
                <a:lumMod val="65000"/>
              </a:sysClr>
            </a:solidFill>
          </a:ln>
        </c:spPr>
      </c:dTable>
      <c:spPr>
        <a:noFill/>
        <a:ln>
          <a:solidFill>
            <a:sysClr val="window" lastClr="E6E6E6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6E6E6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59.79</c:v>
                </c:pt>
                <c:pt idx="1">
                  <c:v>60.83</c:v>
                </c:pt>
                <c:pt idx="2">
                  <c:v>61.74</c:v>
                </c:pt>
                <c:pt idx="3">
                  <c:v>68.319999999999993</c:v>
                </c:pt>
                <c:pt idx="4">
                  <c:v>71.290000000000006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620072"/>
        <c:axId val="403549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75.239999999999995</c:v>
                </c:pt>
                <c:pt idx="1">
                  <c:v>73.63</c:v>
                </c:pt>
                <c:pt idx="2">
                  <c:v>75.709999999999994</c:v>
                </c:pt>
                <c:pt idx="3">
                  <c:v>75.09</c:v>
                </c:pt>
                <c:pt idx="4">
                  <c:v>75.34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620072"/>
        <c:axId val="403549216"/>
      </c:lineChart>
      <c:dateAx>
        <c:axId val="413620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3549216"/>
        <c:crosses val="autoZero"/>
        <c:auto val="1"/>
        <c:lblOffset val="100"/>
        <c:baseTimeUnit val="years"/>
      </c:dateAx>
      <c:valAx>
        <c:axId val="403549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3620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6E6E6">
                <a:lumMod val="65000"/>
              </a:sysClr>
            </a:solidFill>
          </a:ln>
        </c:spPr>
      </c:dTable>
      <c:spPr>
        <a:noFill/>
        <a:ln>
          <a:solidFill>
            <a:sysClr val="window" lastClr="E6E6E6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6E6E6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550392"/>
        <c:axId val="403550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550392"/>
        <c:axId val="403550784"/>
      </c:lineChart>
      <c:dateAx>
        <c:axId val="403550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3550784"/>
        <c:crosses val="autoZero"/>
        <c:auto val="1"/>
        <c:lblOffset val="100"/>
        <c:baseTimeUnit val="years"/>
      </c:dateAx>
      <c:valAx>
        <c:axId val="403550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3550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6E6E6">
                <a:lumMod val="65000"/>
              </a:sysClr>
            </a:solidFill>
          </a:ln>
        </c:spPr>
      </c:dTable>
      <c:spPr>
        <a:noFill/>
        <a:ln>
          <a:solidFill>
            <a:sysClr val="window" lastClr="E6E6E6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6E6E6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675608"/>
        <c:axId val="411676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675608"/>
        <c:axId val="411676000"/>
      </c:lineChart>
      <c:dateAx>
        <c:axId val="411675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1676000"/>
        <c:crosses val="autoZero"/>
        <c:auto val="1"/>
        <c:lblOffset val="100"/>
        <c:baseTimeUnit val="years"/>
      </c:dateAx>
      <c:valAx>
        <c:axId val="411676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1675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6E6E6">
                <a:lumMod val="65000"/>
              </a:sysClr>
            </a:solidFill>
          </a:ln>
        </c:spPr>
      </c:dTable>
      <c:spPr>
        <a:noFill/>
        <a:ln>
          <a:solidFill>
            <a:sysClr val="window" lastClr="E6E6E6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6E6E6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610656"/>
        <c:axId val="412611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610656"/>
        <c:axId val="412611048"/>
      </c:lineChart>
      <c:dateAx>
        <c:axId val="412610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2611048"/>
        <c:crosses val="autoZero"/>
        <c:auto val="1"/>
        <c:lblOffset val="100"/>
        <c:baseTimeUnit val="years"/>
      </c:dateAx>
      <c:valAx>
        <c:axId val="412611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2610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6E6E6">
                <a:lumMod val="65000"/>
              </a:sysClr>
            </a:solidFill>
          </a:ln>
        </c:spPr>
      </c:dTable>
      <c:spPr>
        <a:noFill/>
        <a:ln>
          <a:solidFill>
            <a:sysClr val="window" lastClr="E6E6E6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6E6E6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007264"/>
        <c:axId val="407007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007264"/>
        <c:axId val="407007656"/>
      </c:lineChart>
      <c:dateAx>
        <c:axId val="40700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7007656"/>
        <c:crosses val="autoZero"/>
        <c:auto val="1"/>
        <c:lblOffset val="100"/>
        <c:baseTimeUnit val="years"/>
      </c:dateAx>
      <c:valAx>
        <c:axId val="407007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7007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6E6E6">
                <a:lumMod val="65000"/>
              </a:sysClr>
            </a:solidFill>
          </a:ln>
        </c:spPr>
      </c:dTable>
      <c:spPr>
        <a:noFill/>
        <a:ln>
          <a:solidFill>
            <a:sysClr val="window" lastClr="E6E6E6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6E6E6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1342.68</c:v>
                </c:pt>
                <c:pt idx="1">
                  <c:v>1323.27</c:v>
                </c:pt>
                <c:pt idx="2">
                  <c:v>1381.11</c:v>
                </c:pt>
                <c:pt idx="3">
                  <c:v>1447.16</c:v>
                </c:pt>
                <c:pt idx="4">
                  <c:v>1465.7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008832"/>
        <c:axId val="375708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1168.8</c:v>
                </c:pt>
                <c:pt idx="1">
                  <c:v>1158.82</c:v>
                </c:pt>
                <c:pt idx="2">
                  <c:v>1167.7</c:v>
                </c:pt>
                <c:pt idx="3">
                  <c:v>1228.58</c:v>
                </c:pt>
                <c:pt idx="4">
                  <c:v>1280.18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008832"/>
        <c:axId val="375708712"/>
      </c:lineChart>
      <c:dateAx>
        <c:axId val="407008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5708712"/>
        <c:crosses val="autoZero"/>
        <c:auto val="1"/>
        <c:lblOffset val="100"/>
        <c:baseTimeUnit val="years"/>
      </c:dateAx>
      <c:valAx>
        <c:axId val="375708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7008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6E6E6">
                <a:lumMod val="65000"/>
              </a:sysClr>
            </a:solidFill>
          </a:ln>
        </c:spPr>
      </c:dTable>
      <c:spPr>
        <a:noFill/>
        <a:ln>
          <a:solidFill>
            <a:sysClr val="window" lastClr="E6E6E6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6E6E6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48.77</c:v>
                </c:pt>
                <c:pt idx="1">
                  <c:v>49.78</c:v>
                </c:pt>
                <c:pt idx="2">
                  <c:v>49.79</c:v>
                </c:pt>
                <c:pt idx="3">
                  <c:v>55.88</c:v>
                </c:pt>
                <c:pt idx="4">
                  <c:v>59.42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709888"/>
        <c:axId val="375710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56.44</c:v>
                </c:pt>
                <c:pt idx="1">
                  <c:v>55.6</c:v>
                </c:pt>
                <c:pt idx="2">
                  <c:v>54.43</c:v>
                </c:pt>
                <c:pt idx="3">
                  <c:v>53.81</c:v>
                </c:pt>
                <c:pt idx="4">
                  <c:v>53.62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709888"/>
        <c:axId val="375710280"/>
      </c:lineChart>
      <c:dateAx>
        <c:axId val="375709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5710280"/>
        <c:crosses val="autoZero"/>
        <c:auto val="1"/>
        <c:lblOffset val="100"/>
        <c:baseTimeUnit val="years"/>
      </c:dateAx>
      <c:valAx>
        <c:axId val="375710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5709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6E6E6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6E6E6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308.43</c:v>
                </c:pt>
                <c:pt idx="1">
                  <c:v>302.08</c:v>
                </c:pt>
                <c:pt idx="2">
                  <c:v>302.39999999999998</c:v>
                </c:pt>
                <c:pt idx="3">
                  <c:v>278.72000000000003</c:v>
                </c:pt>
                <c:pt idx="4">
                  <c:v>259.05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0531024"/>
        <c:axId val="380531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270.7</c:v>
                </c:pt>
                <c:pt idx="1">
                  <c:v>275.86</c:v>
                </c:pt>
                <c:pt idx="2">
                  <c:v>279.8</c:v>
                </c:pt>
                <c:pt idx="3">
                  <c:v>284.64999999999998</c:v>
                </c:pt>
                <c:pt idx="4">
                  <c:v>287.7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531024"/>
        <c:axId val="380531416"/>
      </c:lineChart>
      <c:dateAx>
        <c:axId val="380531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0531416"/>
        <c:crosses val="autoZero"/>
        <c:auto val="1"/>
        <c:lblOffset val="100"/>
        <c:baseTimeUnit val="years"/>
      </c:dateAx>
      <c:valAx>
        <c:axId val="380531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0531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E6E6E6">
                <a:lumMod val="65000"/>
              </a:sysClr>
            </a:solidFill>
          </a:ln>
        </c:spPr>
      </c:dTable>
      <c:spPr>
        <a:noFill/>
        <a:ln>
          <a:solidFill>
            <a:sysClr val="window" lastClr="E6E6E6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E6E6E6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【524.69】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E6E6E6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R16" zoomScale="90" zoomScaleNormal="9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2" t="s">
        <v>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</row>
    <row r="3" spans="1:78" ht="9.75" customHeight="1" x14ac:dyDescent="0.15">
      <c r="A3" s="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</row>
    <row r="4" spans="1:78" ht="9.75" customHeight="1" x14ac:dyDescent="0.15">
      <c r="A4" s="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3" t="str">
        <f>データ!H6</f>
        <v>島根県　吉賀町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84" t="s">
        <v>1</v>
      </c>
      <c r="C7" s="85"/>
      <c r="D7" s="85"/>
      <c r="E7" s="85"/>
      <c r="F7" s="85"/>
      <c r="G7" s="85"/>
      <c r="H7" s="85"/>
      <c r="I7" s="86"/>
      <c r="J7" s="84" t="s">
        <v>2</v>
      </c>
      <c r="K7" s="85"/>
      <c r="L7" s="85"/>
      <c r="M7" s="85"/>
      <c r="N7" s="85"/>
      <c r="O7" s="85"/>
      <c r="P7" s="85"/>
      <c r="Q7" s="86"/>
      <c r="R7" s="84" t="s">
        <v>3</v>
      </c>
      <c r="S7" s="85"/>
      <c r="T7" s="85"/>
      <c r="U7" s="85"/>
      <c r="V7" s="85"/>
      <c r="W7" s="85"/>
      <c r="X7" s="85"/>
      <c r="Y7" s="86"/>
      <c r="Z7" s="84" t="s">
        <v>4</v>
      </c>
      <c r="AA7" s="85"/>
      <c r="AB7" s="85"/>
      <c r="AC7" s="85"/>
      <c r="AD7" s="85"/>
      <c r="AE7" s="85"/>
      <c r="AF7" s="85"/>
      <c r="AG7" s="86"/>
      <c r="AH7" s="3"/>
      <c r="AI7" s="84" t="s">
        <v>5</v>
      </c>
      <c r="AJ7" s="85"/>
      <c r="AK7" s="85"/>
      <c r="AL7" s="85"/>
      <c r="AM7" s="85"/>
      <c r="AN7" s="85"/>
      <c r="AO7" s="85"/>
      <c r="AP7" s="86"/>
      <c r="AQ7" s="73" t="s">
        <v>6</v>
      </c>
      <c r="AR7" s="73"/>
      <c r="AS7" s="73"/>
      <c r="AT7" s="73"/>
      <c r="AU7" s="73"/>
      <c r="AV7" s="73"/>
      <c r="AW7" s="73"/>
      <c r="AX7" s="73"/>
      <c r="AY7" s="73" t="s">
        <v>7</v>
      </c>
      <c r="AZ7" s="73"/>
      <c r="BA7" s="73"/>
      <c r="BB7" s="73"/>
      <c r="BC7" s="73"/>
      <c r="BD7" s="73"/>
      <c r="BE7" s="73"/>
      <c r="BF7" s="73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6" t="str">
        <f>データ!I6</f>
        <v>法非適用</v>
      </c>
      <c r="C8" s="77"/>
      <c r="D8" s="77"/>
      <c r="E8" s="77"/>
      <c r="F8" s="77"/>
      <c r="G8" s="77"/>
      <c r="H8" s="77"/>
      <c r="I8" s="78"/>
      <c r="J8" s="76" t="str">
        <f>データ!J6</f>
        <v>水道事業</v>
      </c>
      <c r="K8" s="77"/>
      <c r="L8" s="77"/>
      <c r="M8" s="77"/>
      <c r="N8" s="77"/>
      <c r="O8" s="77"/>
      <c r="P8" s="77"/>
      <c r="Q8" s="78"/>
      <c r="R8" s="76" t="str">
        <f>データ!K6</f>
        <v>簡易水道事業</v>
      </c>
      <c r="S8" s="77"/>
      <c r="T8" s="77"/>
      <c r="U8" s="77"/>
      <c r="V8" s="77"/>
      <c r="W8" s="77"/>
      <c r="X8" s="77"/>
      <c r="Y8" s="78"/>
      <c r="Z8" s="76" t="str">
        <f>データ!L6</f>
        <v>D2</v>
      </c>
      <c r="AA8" s="77"/>
      <c r="AB8" s="77"/>
      <c r="AC8" s="77"/>
      <c r="AD8" s="77"/>
      <c r="AE8" s="77"/>
      <c r="AF8" s="77"/>
      <c r="AG8" s="78"/>
      <c r="AH8" s="3"/>
      <c r="AI8" s="79">
        <f>データ!Q6</f>
        <v>6516</v>
      </c>
      <c r="AJ8" s="80"/>
      <c r="AK8" s="80"/>
      <c r="AL8" s="80"/>
      <c r="AM8" s="80"/>
      <c r="AN8" s="80"/>
      <c r="AO8" s="80"/>
      <c r="AP8" s="81"/>
      <c r="AQ8" s="62">
        <f>データ!R6</f>
        <v>336.5</v>
      </c>
      <c r="AR8" s="62"/>
      <c r="AS8" s="62"/>
      <c r="AT8" s="62"/>
      <c r="AU8" s="62"/>
      <c r="AV8" s="62"/>
      <c r="AW8" s="62"/>
      <c r="AX8" s="62"/>
      <c r="AY8" s="62">
        <f>データ!S6</f>
        <v>19.36</v>
      </c>
      <c r="AZ8" s="62"/>
      <c r="BA8" s="62"/>
      <c r="BB8" s="62"/>
      <c r="BC8" s="62"/>
      <c r="BD8" s="62"/>
      <c r="BE8" s="62"/>
      <c r="BF8" s="62"/>
      <c r="BG8" s="3"/>
      <c r="BH8" s="3"/>
      <c r="BI8" s="3"/>
      <c r="BJ8" s="3"/>
      <c r="BK8" s="3"/>
      <c r="BL8" s="71" t="s">
        <v>9</v>
      </c>
      <c r="BM8" s="72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73" t="s">
        <v>11</v>
      </c>
      <c r="C9" s="73"/>
      <c r="D9" s="73"/>
      <c r="E9" s="73"/>
      <c r="F9" s="73"/>
      <c r="G9" s="73"/>
      <c r="H9" s="73"/>
      <c r="I9" s="73"/>
      <c r="J9" s="73" t="s">
        <v>12</v>
      </c>
      <c r="K9" s="73"/>
      <c r="L9" s="73"/>
      <c r="M9" s="73"/>
      <c r="N9" s="73"/>
      <c r="O9" s="73"/>
      <c r="P9" s="73"/>
      <c r="Q9" s="73"/>
      <c r="R9" s="73" t="s">
        <v>13</v>
      </c>
      <c r="S9" s="73"/>
      <c r="T9" s="73"/>
      <c r="U9" s="73"/>
      <c r="V9" s="73"/>
      <c r="W9" s="73"/>
      <c r="X9" s="73"/>
      <c r="Y9" s="73"/>
      <c r="Z9" s="73" t="s">
        <v>14</v>
      </c>
      <c r="AA9" s="73"/>
      <c r="AB9" s="73"/>
      <c r="AC9" s="73"/>
      <c r="AD9" s="73"/>
      <c r="AE9" s="73"/>
      <c r="AF9" s="73"/>
      <c r="AG9" s="73"/>
      <c r="AH9" s="3"/>
      <c r="AI9" s="73" t="s">
        <v>15</v>
      </c>
      <c r="AJ9" s="73"/>
      <c r="AK9" s="73"/>
      <c r="AL9" s="73"/>
      <c r="AM9" s="73"/>
      <c r="AN9" s="73"/>
      <c r="AO9" s="73"/>
      <c r="AP9" s="73"/>
      <c r="AQ9" s="73" t="s">
        <v>16</v>
      </c>
      <c r="AR9" s="73"/>
      <c r="AS9" s="73"/>
      <c r="AT9" s="73"/>
      <c r="AU9" s="73"/>
      <c r="AV9" s="73"/>
      <c r="AW9" s="73"/>
      <c r="AX9" s="73"/>
      <c r="AY9" s="73" t="s">
        <v>17</v>
      </c>
      <c r="AZ9" s="73"/>
      <c r="BA9" s="73"/>
      <c r="BB9" s="73"/>
      <c r="BC9" s="73"/>
      <c r="BD9" s="73"/>
      <c r="BE9" s="73"/>
      <c r="BF9" s="73"/>
      <c r="BG9" s="3"/>
      <c r="BH9" s="3"/>
      <c r="BI9" s="3"/>
      <c r="BJ9" s="3"/>
      <c r="BK9" s="3"/>
      <c r="BL9" s="74" t="s">
        <v>18</v>
      </c>
      <c r="BM9" s="75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2" t="str">
        <f>データ!M6</f>
        <v>-</v>
      </c>
      <c r="C10" s="62"/>
      <c r="D10" s="62"/>
      <c r="E10" s="62"/>
      <c r="F10" s="62"/>
      <c r="G10" s="62"/>
      <c r="H10" s="62"/>
      <c r="I10" s="62"/>
      <c r="J10" s="62" t="str">
        <f>データ!N6</f>
        <v>該当数値なし</v>
      </c>
      <c r="K10" s="62"/>
      <c r="L10" s="62"/>
      <c r="M10" s="62"/>
      <c r="N10" s="62"/>
      <c r="O10" s="62"/>
      <c r="P10" s="62"/>
      <c r="Q10" s="62"/>
      <c r="R10" s="62">
        <f>データ!O6</f>
        <v>94.89</v>
      </c>
      <c r="S10" s="62"/>
      <c r="T10" s="62"/>
      <c r="U10" s="62"/>
      <c r="V10" s="62"/>
      <c r="W10" s="62"/>
      <c r="X10" s="62"/>
      <c r="Y10" s="62"/>
      <c r="Z10" s="70">
        <f>データ!P6</f>
        <v>2991</v>
      </c>
      <c r="AA10" s="70"/>
      <c r="AB10" s="70"/>
      <c r="AC10" s="70"/>
      <c r="AD10" s="70"/>
      <c r="AE10" s="70"/>
      <c r="AF10" s="70"/>
      <c r="AG10" s="70"/>
      <c r="AH10" s="2"/>
      <c r="AI10" s="70">
        <f>データ!T6</f>
        <v>6091</v>
      </c>
      <c r="AJ10" s="70"/>
      <c r="AK10" s="70"/>
      <c r="AL10" s="70"/>
      <c r="AM10" s="70"/>
      <c r="AN10" s="70"/>
      <c r="AO10" s="70"/>
      <c r="AP10" s="70"/>
      <c r="AQ10" s="62">
        <f>データ!U6</f>
        <v>126.3</v>
      </c>
      <c r="AR10" s="62"/>
      <c r="AS10" s="62"/>
      <c r="AT10" s="62"/>
      <c r="AU10" s="62"/>
      <c r="AV10" s="62"/>
      <c r="AW10" s="62"/>
      <c r="AX10" s="62"/>
      <c r="AY10" s="62">
        <f>データ!V6</f>
        <v>48.23</v>
      </c>
      <c r="AZ10" s="62"/>
      <c r="BA10" s="62"/>
      <c r="BB10" s="62"/>
      <c r="BC10" s="62"/>
      <c r="BD10" s="62"/>
      <c r="BE10" s="62"/>
      <c r="BF10" s="62"/>
      <c r="BG10" s="3"/>
      <c r="BH10" s="3"/>
      <c r="BI10" s="3"/>
      <c r="BJ10" s="2"/>
      <c r="BK10" s="2"/>
      <c r="BL10" s="63" t="s">
        <v>20</v>
      </c>
      <c r="BM10" s="64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5" t="s">
        <v>22</v>
      </c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</row>
    <row r="14" spans="1:78" ht="13.5" customHeight="1" x14ac:dyDescent="0.15">
      <c r="A14" s="2"/>
      <c r="B14" s="67" t="s">
        <v>23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9"/>
      <c r="BK14" s="2"/>
      <c r="BL14" s="40" t="s">
        <v>24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105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 x14ac:dyDescent="0.15">
      <c r="A34" s="2"/>
      <c r="B34" s="16"/>
      <c r="C34" s="52" t="s">
        <v>25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26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27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28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 x14ac:dyDescent="0.15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29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106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52" t="s">
        <v>30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31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32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33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34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35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107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 x14ac:dyDescent="0.15">
      <c r="A79" s="2"/>
      <c r="B79" s="16"/>
      <c r="C79" s="52" t="s">
        <v>36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37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38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 x14ac:dyDescent="0.15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 x14ac:dyDescent="0.15">
      <c r="C83" s="2" t="s">
        <v>39</v>
      </c>
    </row>
  </sheetData>
  <sheetProtection password="8649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 x14ac:dyDescent="0.15"/>
  <cols>
    <col min="2" max="143" width="11.875" customWidth="1"/>
  </cols>
  <sheetData>
    <row r="1" spans="1:143" x14ac:dyDescent="0.15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 x14ac:dyDescent="0.15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 x14ac:dyDescent="0.15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8" t="s">
        <v>49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  <c r="W3" s="94" t="s">
        <v>50</v>
      </c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 t="s">
        <v>51</v>
      </c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</row>
    <row r="4" spans="1:143" x14ac:dyDescent="0.15">
      <c r="A4" s="26" t="s">
        <v>52</v>
      </c>
      <c r="B4" s="28"/>
      <c r="C4" s="28"/>
      <c r="D4" s="28"/>
      <c r="E4" s="28"/>
      <c r="F4" s="28"/>
      <c r="G4" s="28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  <c r="W4" s="87" t="s">
        <v>53</v>
      </c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 t="s">
        <v>54</v>
      </c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 t="s">
        <v>55</v>
      </c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 t="s">
        <v>56</v>
      </c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 t="s">
        <v>57</v>
      </c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 t="s">
        <v>58</v>
      </c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 t="s">
        <v>59</v>
      </c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 t="s">
        <v>60</v>
      </c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 t="s">
        <v>61</v>
      </c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 t="s">
        <v>62</v>
      </c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 t="s">
        <v>63</v>
      </c>
      <c r="ED4" s="87"/>
      <c r="EE4" s="87"/>
      <c r="EF4" s="87"/>
      <c r="EG4" s="87"/>
      <c r="EH4" s="87"/>
      <c r="EI4" s="87"/>
      <c r="EJ4" s="87"/>
      <c r="EK4" s="87"/>
      <c r="EL4" s="87"/>
      <c r="EM4" s="87"/>
    </row>
    <row r="5" spans="1:143" x14ac:dyDescent="0.15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 x14ac:dyDescent="0.15">
      <c r="A6" s="26" t="s">
        <v>92</v>
      </c>
      <c r="B6" s="31">
        <f>B7</f>
        <v>2015</v>
      </c>
      <c r="C6" s="31">
        <f t="shared" ref="C6:V6" si="3">C7</f>
        <v>325058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島根県　吉賀町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94.89</v>
      </c>
      <c r="P6" s="32">
        <f t="shared" si="3"/>
        <v>2991</v>
      </c>
      <c r="Q6" s="32">
        <f t="shared" si="3"/>
        <v>6516</v>
      </c>
      <c r="R6" s="32">
        <f t="shared" si="3"/>
        <v>336.5</v>
      </c>
      <c r="S6" s="32">
        <f t="shared" si="3"/>
        <v>19.36</v>
      </c>
      <c r="T6" s="32">
        <f t="shared" si="3"/>
        <v>6091</v>
      </c>
      <c r="U6" s="32">
        <f t="shared" si="3"/>
        <v>126.3</v>
      </c>
      <c r="V6" s="32">
        <f t="shared" si="3"/>
        <v>48.23</v>
      </c>
      <c r="W6" s="33">
        <f>IF(W7="",NA(),W7)</f>
        <v>59.79</v>
      </c>
      <c r="X6" s="33">
        <f t="shared" ref="X6:AF6" si="4">IF(X7="",NA(),X7)</f>
        <v>60.83</v>
      </c>
      <c r="Y6" s="33">
        <f t="shared" si="4"/>
        <v>61.74</v>
      </c>
      <c r="Z6" s="33">
        <f t="shared" si="4"/>
        <v>68.319999999999993</v>
      </c>
      <c r="AA6" s="33">
        <f t="shared" si="4"/>
        <v>71.290000000000006</v>
      </c>
      <c r="AB6" s="33">
        <f t="shared" si="4"/>
        <v>75.239999999999995</v>
      </c>
      <c r="AC6" s="33">
        <f t="shared" si="4"/>
        <v>73.63</v>
      </c>
      <c r="AD6" s="33">
        <f t="shared" si="4"/>
        <v>75.709999999999994</v>
      </c>
      <c r="AE6" s="33">
        <f t="shared" si="4"/>
        <v>75.09</v>
      </c>
      <c r="AF6" s="33">
        <f t="shared" si="4"/>
        <v>75.34</v>
      </c>
      <c r="AG6" s="32" t="str">
        <f>IF(AG7="","",IF(AG7="-","【-】","【"&amp;SUBSTITUTE(TEXT(AG7,"#,##0.00"),"-","△")&amp;"】"))</f>
        <v>【75.51】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1342.68</v>
      </c>
      <c r="BE6" s="33">
        <f t="shared" ref="BE6:BM6" si="7">IF(BE7="",NA(),BE7)</f>
        <v>1323.27</v>
      </c>
      <c r="BF6" s="33">
        <f t="shared" si="7"/>
        <v>1381.11</v>
      </c>
      <c r="BG6" s="33">
        <f t="shared" si="7"/>
        <v>1447.16</v>
      </c>
      <c r="BH6" s="33">
        <f t="shared" si="7"/>
        <v>1465.7</v>
      </c>
      <c r="BI6" s="33">
        <f t="shared" si="7"/>
        <v>1168.8</v>
      </c>
      <c r="BJ6" s="33">
        <f t="shared" si="7"/>
        <v>1158.82</v>
      </c>
      <c r="BK6" s="33">
        <f t="shared" si="7"/>
        <v>1167.7</v>
      </c>
      <c r="BL6" s="33">
        <f t="shared" si="7"/>
        <v>1228.58</v>
      </c>
      <c r="BM6" s="33">
        <f t="shared" si="7"/>
        <v>1280.18</v>
      </c>
      <c r="BN6" s="32" t="str">
        <f>IF(BN7="","",IF(BN7="-","【-】","【"&amp;SUBSTITUTE(TEXT(BN7,"#,##0.00"),"-","△")&amp;"】"))</f>
        <v>【1,242.90】</v>
      </c>
      <c r="BO6" s="33">
        <f>IF(BO7="",NA(),BO7)</f>
        <v>48.77</v>
      </c>
      <c r="BP6" s="33">
        <f t="shared" ref="BP6:BX6" si="8">IF(BP7="",NA(),BP7)</f>
        <v>49.78</v>
      </c>
      <c r="BQ6" s="33">
        <f t="shared" si="8"/>
        <v>49.79</v>
      </c>
      <c r="BR6" s="33">
        <f t="shared" si="8"/>
        <v>55.88</v>
      </c>
      <c r="BS6" s="33">
        <f t="shared" si="8"/>
        <v>59.42</v>
      </c>
      <c r="BT6" s="33">
        <f t="shared" si="8"/>
        <v>56.44</v>
      </c>
      <c r="BU6" s="33">
        <f t="shared" si="8"/>
        <v>55.6</v>
      </c>
      <c r="BV6" s="33">
        <f t="shared" si="8"/>
        <v>54.43</v>
      </c>
      <c r="BW6" s="33">
        <f t="shared" si="8"/>
        <v>53.81</v>
      </c>
      <c r="BX6" s="33">
        <f t="shared" si="8"/>
        <v>53.62</v>
      </c>
      <c r="BY6" s="32" t="str">
        <f>IF(BY7="","",IF(BY7="-","【-】","【"&amp;SUBSTITUTE(TEXT(BY7,"#,##0.00"),"-","△")&amp;"】"))</f>
        <v>【33.35】</v>
      </c>
      <c r="BZ6" s="33">
        <f>IF(BZ7="",NA(),BZ7)</f>
        <v>308.43</v>
      </c>
      <c r="CA6" s="33">
        <f t="shared" ref="CA6:CI6" si="9">IF(CA7="",NA(),CA7)</f>
        <v>302.08</v>
      </c>
      <c r="CB6" s="33">
        <f t="shared" si="9"/>
        <v>302.39999999999998</v>
      </c>
      <c r="CC6" s="33">
        <f t="shared" si="9"/>
        <v>278.72000000000003</v>
      </c>
      <c r="CD6" s="33">
        <f t="shared" si="9"/>
        <v>259.05</v>
      </c>
      <c r="CE6" s="33">
        <f t="shared" si="9"/>
        <v>270.7</v>
      </c>
      <c r="CF6" s="33">
        <f t="shared" si="9"/>
        <v>275.86</v>
      </c>
      <c r="CG6" s="33">
        <f t="shared" si="9"/>
        <v>279.8</v>
      </c>
      <c r="CH6" s="33">
        <f t="shared" si="9"/>
        <v>284.64999999999998</v>
      </c>
      <c r="CI6" s="33">
        <f t="shared" si="9"/>
        <v>287.7</v>
      </c>
      <c r="CJ6" s="32" t="str">
        <f>IF(CJ7="","",IF(CJ7="-","【-】","【"&amp;SUBSTITUTE(TEXT(CJ7,"#,##0.00"),"-","△")&amp;"】"))</f>
        <v>【524.69】</v>
      </c>
      <c r="CK6" s="33">
        <f>IF(CK7="",NA(),CK7)</f>
        <v>74.94</v>
      </c>
      <c r="CL6" s="33">
        <f t="shared" ref="CL6:CT6" si="10">IF(CL7="",NA(),CL7)</f>
        <v>72.319999999999993</v>
      </c>
      <c r="CM6" s="33">
        <f t="shared" si="10"/>
        <v>72.8</v>
      </c>
      <c r="CN6" s="33">
        <f t="shared" si="10"/>
        <v>73.37</v>
      </c>
      <c r="CO6" s="33">
        <f t="shared" si="10"/>
        <v>80.239999999999995</v>
      </c>
      <c r="CP6" s="33">
        <f t="shared" si="10"/>
        <v>59.84</v>
      </c>
      <c r="CQ6" s="33">
        <f t="shared" si="10"/>
        <v>60.66</v>
      </c>
      <c r="CR6" s="33">
        <f t="shared" si="10"/>
        <v>60.17</v>
      </c>
      <c r="CS6" s="33">
        <f t="shared" si="10"/>
        <v>58.96</v>
      </c>
      <c r="CT6" s="33">
        <f t="shared" si="10"/>
        <v>58.1</v>
      </c>
      <c r="CU6" s="32" t="str">
        <f>IF(CU7="","",IF(CU7="-","【-】","【"&amp;SUBSTITUTE(TEXT(CU7,"#,##0.00"),"-","△")&amp;"】"))</f>
        <v>【57.58】</v>
      </c>
      <c r="CV6" s="33">
        <f>IF(CV7="",NA(),CV7)</f>
        <v>74.83</v>
      </c>
      <c r="CW6" s="33">
        <f t="shared" ref="CW6:DE6" si="11">IF(CW7="",NA(),CW7)</f>
        <v>76.41</v>
      </c>
      <c r="CX6" s="33">
        <f t="shared" si="11"/>
        <v>80.19</v>
      </c>
      <c r="CY6" s="33">
        <f t="shared" si="11"/>
        <v>77.33</v>
      </c>
      <c r="CZ6" s="33">
        <f t="shared" si="11"/>
        <v>74.790000000000006</v>
      </c>
      <c r="DA6" s="33">
        <f t="shared" si="11"/>
        <v>77.989999999999995</v>
      </c>
      <c r="DB6" s="33">
        <f t="shared" si="11"/>
        <v>77.319999999999993</v>
      </c>
      <c r="DC6" s="33">
        <f t="shared" si="11"/>
        <v>76.680000000000007</v>
      </c>
      <c r="DD6" s="33">
        <f t="shared" si="11"/>
        <v>76.58</v>
      </c>
      <c r="DE6" s="33">
        <f t="shared" si="11"/>
        <v>76.69</v>
      </c>
      <c r="DF6" s="32" t="str">
        <f>IF(DF7="","",IF(DF7="-","【-】","【"&amp;SUBSTITUTE(TEXT(DF7,"#,##0.00"),"-","△")&amp;"】"))</f>
        <v>【75.27】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3">
        <f t="shared" si="14"/>
        <v>0.14000000000000001</v>
      </c>
      <c r="EH6" s="33">
        <f t="shared" si="14"/>
        <v>1.08</v>
      </c>
      <c r="EI6" s="33">
        <f t="shared" si="14"/>
        <v>0.69</v>
      </c>
      <c r="EJ6" s="33">
        <f t="shared" si="14"/>
        <v>0.89</v>
      </c>
      <c r="EK6" s="33">
        <f t="shared" si="14"/>
        <v>0.98</v>
      </c>
      <c r="EL6" s="33">
        <f t="shared" si="14"/>
        <v>0.76</v>
      </c>
      <c r="EM6" s="32" t="str">
        <f>IF(EM7="","",IF(EM7="-","【-】","【"&amp;SUBSTITUTE(TEXT(EM7,"#,##0.00"),"-","△")&amp;"】"))</f>
        <v>【0.71】</v>
      </c>
    </row>
    <row r="7" spans="1:143" s="34" customFormat="1" x14ac:dyDescent="0.15">
      <c r="A7" s="26"/>
      <c r="B7" s="35">
        <v>2015</v>
      </c>
      <c r="C7" s="35">
        <v>325058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94.89</v>
      </c>
      <c r="P7" s="36">
        <v>2991</v>
      </c>
      <c r="Q7" s="36">
        <v>6516</v>
      </c>
      <c r="R7" s="36">
        <v>336.5</v>
      </c>
      <c r="S7" s="36">
        <v>19.36</v>
      </c>
      <c r="T7" s="36">
        <v>6091</v>
      </c>
      <c r="U7" s="36">
        <v>126.3</v>
      </c>
      <c r="V7" s="36">
        <v>48.23</v>
      </c>
      <c r="W7" s="36">
        <v>59.79</v>
      </c>
      <c r="X7" s="36">
        <v>60.83</v>
      </c>
      <c r="Y7" s="36">
        <v>61.74</v>
      </c>
      <c r="Z7" s="36">
        <v>68.319999999999993</v>
      </c>
      <c r="AA7" s="36">
        <v>71.290000000000006</v>
      </c>
      <c r="AB7" s="36">
        <v>75.239999999999995</v>
      </c>
      <c r="AC7" s="36">
        <v>73.63</v>
      </c>
      <c r="AD7" s="36">
        <v>75.709999999999994</v>
      </c>
      <c r="AE7" s="36">
        <v>75.09</v>
      </c>
      <c r="AF7" s="36">
        <v>75.34</v>
      </c>
      <c r="AG7" s="36">
        <v>75.510000000000005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1342.68</v>
      </c>
      <c r="BE7" s="36">
        <v>1323.27</v>
      </c>
      <c r="BF7" s="36">
        <v>1381.11</v>
      </c>
      <c r="BG7" s="36">
        <v>1447.16</v>
      </c>
      <c r="BH7" s="36">
        <v>1465.7</v>
      </c>
      <c r="BI7" s="36">
        <v>1168.8</v>
      </c>
      <c r="BJ7" s="36">
        <v>1158.82</v>
      </c>
      <c r="BK7" s="36">
        <v>1167.7</v>
      </c>
      <c r="BL7" s="36">
        <v>1228.58</v>
      </c>
      <c r="BM7" s="36">
        <v>1280.18</v>
      </c>
      <c r="BN7" s="36">
        <v>1242.9000000000001</v>
      </c>
      <c r="BO7" s="36">
        <v>48.77</v>
      </c>
      <c r="BP7" s="36">
        <v>49.78</v>
      </c>
      <c r="BQ7" s="36">
        <v>49.79</v>
      </c>
      <c r="BR7" s="36">
        <v>55.88</v>
      </c>
      <c r="BS7" s="36">
        <v>59.42</v>
      </c>
      <c r="BT7" s="36">
        <v>56.44</v>
      </c>
      <c r="BU7" s="36">
        <v>55.6</v>
      </c>
      <c r="BV7" s="36">
        <v>54.43</v>
      </c>
      <c r="BW7" s="36">
        <v>53.81</v>
      </c>
      <c r="BX7" s="36">
        <v>53.62</v>
      </c>
      <c r="BY7" s="36">
        <v>33.35</v>
      </c>
      <c r="BZ7" s="36">
        <v>308.43</v>
      </c>
      <c r="CA7" s="36">
        <v>302.08</v>
      </c>
      <c r="CB7" s="36">
        <v>302.39999999999998</v>
      </c>
      <c r="CC7" s="36">
        <v>278.72000000000003</v>
      </c>
      <c r="CD7" s="36">
        <v>259.05</v>
      </c>
      <c r="CE7" s="36">
        <v>270.7</v>
      </c>
      <c r="CF7" s="36">
        <v>275.86</v>
      </c>
      <c r="CG7" s="36">
        <v>279.8</v>
      </c>
      <c r="CH7" s="36">
        <v>284.64999999999998</v>
      </c>
      <c r="CI7" s="36">
        <v>287.7</v>
      </c>
      <c r="CJ7" s="36">
        <v>524.69000000000005</v>
      </c>
      <c r="CK7" s="36">
        <v>74.94</v>
      </c>
      <c r="CL7" s="36">
        <v>72.319999999999993</v>
      </c>
      <c r="CM7" s="36">
        <v>72.8</v>
      </c>
      <c r="CN7" s="36">
        <v>73.37</v>
      </c>
      <c r="CO7" s="36">
        <v>80.239999999999995</v>
      </c>
      <c r="CP7" s="36">
        <v>59.84</v>
      </c>
      <c r="CQ7" s="36">
        <v>60.66</v>
      </c>
      <c r="CR7" s="36">
        <v>60.17</v>
      </c>
      <c r="CS7" s="36">
        <v>58.96</v>
      </c>
      <c r="CT7" s="36">
        <v>58.1</v>
      </c>
      <c r="CU7" s="36">
        <v>57.58</v>
      </c>
      <c r="CV7" s="36">
        <v>74.83</v>
      </c>
      <c r="CW7" s="36">
        <v>76.41</v>
      </c>
      <c r="CX7" s="36">
        <v>80.19</v>
      </c>
      <c r="CY7" s="36">
        <v>77.33</v>
      </c>
      <c r="CZ7" s="36">
        <v>74.790000000000006</v>
      </c>
      <c r="DA7" s="36">
        <v>77.989999999999995</v>
      </c>
      <c r="DB7" s="36">
        <v>77.319999999999993</v>
      </c>
      <c r="DC7" s="36">
        <v>76.680000000000007</v>
      </c>
      <c r="DD7" s="36">
        <v>76.58</v>
      </c>
      <c r="DE7" s="36">
        <v>76.69</v>
      </c>
      <c r="DF7" s="36">
        <v>75.27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</v>
      </c>
      <c r="EE7" s="36">
        <v>0</v>
      </c>
      <c r="EF7" s="36">
        <v>0</v>
      </c>
      <c r="EG7" s="36">
        <v>0.14000000000000001</v>
      </c>
      <c r="EH7" s="36">
        <v>1.08</v>
      </c>
      <c r="EI7" s="36">
        <v>0.69</v>
      </c>
      <c r="EJ7" s="36">
        <v>0.89</v>
      </c>
      <c r="EK7" s="36">
        <v>0.98</v>
      </c>
      <c r="EL7" s="36">
        <v>0.76</v>
      </c>
      <c r="EM7" s="36">
        <v>0.71</v>
      </c>
    </row>
    <row r="8" spans="1:143" x14ac:dyDescent="0.15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 x14ac:dyDescent="0.15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 x14ac:dyDescent="0.15">
      <c r="A10" s="38" t="s">
        <v>43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108</cp:lastModifiedBy>
  <cp:lastPrinted>2017-02-21T09:04:36Z</cp:lastPrinted>
  <dcterms:created xsi:type="dcterms:W3CDTF">2016-12-02T02:20:44Z</dcterms:created>
  <dcterms:modified xsi:type="dcterms:W3CDTF">2017-02-21T09:06:32Z</dcterms:modified>
  <cp:category/>
</cp:coreProperties>
</file>