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400" windowHeight="124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<sst xmlns="http://schemas.openxmlformats.org/spreadsheetml/2006/main" count="232" uniqueCount="111">
  <si>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</si>
  <si>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</si>
  <si>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</si>
  <si>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</si>
  <si>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</si>
  <si>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</si>
  <si>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</si>
  <si>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</si>
  <si>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</si>
  <si>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</si>
  <si>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</si>
  <si>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</si>
  <si>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</si>
  <si>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</si>
  <si>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</si>
  <si>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</si>
  <si>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</si>
  <si>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</si>
  <si>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</si>
  <si>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</si>
  <si>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</si>
  <si>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</si>
  <si>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</si>
  <si>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</si>
  <si>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</si>
  <si>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</si>
  <si>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</si>
  <si>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</si>
  <si>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</si>
  <si>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</si>
  <si>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</si>
  <si>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</si>
  <si>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</si>
  <si>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</si>
  <si>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</si>
  <si>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</si>
  <si>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</si>
  <si>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</si>
  <si>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</si>
  <si>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</si>
  <si>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</si>
  <si>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</si>
  <si>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</si>
  <si>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</si>
  <si>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</si>
  <si>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</si>
  <si>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</si>
  <si>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</si>
  <si>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</si>
  <si>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</si>
  <si>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</si>
  <si>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</si>
  <si>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</si>
  <si>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</si>
  <si>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</si>
  <si>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</si>
  <si>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</si>
  <si>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</si>
  <si>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</si>
  <si>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</si>
  <si>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</si>
  <si>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</si>
  <si>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</si>
  <si>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</si>
  <si>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</si>
  <si>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</si>
  <si>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</si>
  <si>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</si>
  <si>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</si>
  <si>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</si>
  <si>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</si>
  <si>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</si>
  <si>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</si>
  <si>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</si>
  <si>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</si>
  <si>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</si>
  <si>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</si>
  <si>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</si>
  <si>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</si>
  <si>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</si>
  <si>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</si>
  <si>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</si>
  <si>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</si>
  <si>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</si>
  <si>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</si>
  <si>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</si>
  <si>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</si>
  <si>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</si>
  <si>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</si>
  <si>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</si>
  <si>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</si>
  <si>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</si>
  <si>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</si>
  <si>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</si>
  <si>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</si>
  <si>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</si>
  <si>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</si>
  <si>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</si>
  <si>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</si>
  <si>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</si>
  <si>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</si>
  <si>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</si>
  <si>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</si>
  <si>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</si>
  <si>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</si>
  <si>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</si>
  <si>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</si>
  <si>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</si>
  <si>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予定）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</si>
  <si>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経費回収率は良化傾向にある。
　特定地域生活排水処理事業としては、平成26年度で事業が完了しており、平成27年度からは個別排水処理事業により事業実施していることもあり、企業債は今後も減少していく見込みである。</t>
    <rPh sb="218" eb="220">
      <t>トクテイ</t>
    </rPh>
    <rPh sb="220" eb="222">
      <t>チイキ</t>
    </rPh>
    <rPh sb="222" eb="224">
      <t>セイカツ</t>
    </rPh>
    <rPh sb="224" eb="226">
      <t>ハイスイ</t>
    </rPh>
    <rPh sb="226" eb="228">
      <t>ショリ</t>
    </rPh>
    <rPh sb="228" eb="230">
      <t>ジギョウ</t>
    </rPh>
    <rPh sb="235" eb="237">
      <t>ヘイセイ</t>
    </rPh>
    <rPh sb="239" eb="240">
      <t>ネン</t>
    </rPh>
    <rPh sb="240" eb="241">
      <t>ド</t>
    </rPh>
    <rPh sb="242" eb="244">
      <t>ジギョウ</t>
    </rPh>
    <rPh sb="245" eb="247">
      <t>カンリョウ</t>
    </rPh>
    <rPh sb="252" eb="254">
      <t>ヘイセイ</t>
    </rPh>
    <rPh sb="256" eb="258">
      <t>ネンド</t>
    </rPh>
    <rPh sb="261" eb="263">
      <t>コベツ</t>
    </rPh>
    <rPh sb="263" eb="265">
      <t>ハイスイ</t>
    </rPh>
    <rPh sb="265" eb="267">
      <t>ショリ</t>
    </rPh>
    <rPh sb="267" eb="269">
      <t>ジギョウ</t>
    </rPh>
    <rPh sb="272" eb="274">
      <t>ジギョウ</t>
    </rPh>
    <rPh sb="274" eb="276">
      <t>ジッシ</t>
    </rPh>
    <rPh sb="286" eb="288">
      <t>キギョウ</t>
    </rPh>
    <rPh sb="288" eb="289">
      <t>サイ</t>
    </rPh>
    <rPh sb="290" eb="292">
      <t>コンゴ</t>
    </rPh>
    <rPh sb="293" eb="295">
      <t>ゲンショウ</t>
    </rPh>
    <rPh sb="299" eb="301">
      <t>ミコ</t>
    </rPh>
    <phoneticPr fontId="4"/>
  </si>
  <si>
    <t>　供用開始から10年以上が経過しており、処理施設内の機器の故障も増えつつあり、都度、修繕を行っている状況であり、今後も修繕は増加していく見込みである。</t>
    <rPh sb="56" eb="58">
      <t>コンゴ</t>
    </rPh>
    <rPh sb="59" eb="61">
      <t>シュウゼン</t>
    </rPh>
    <rPh sb="62" eb="64">
      <t>ゾウカ</t>
    </rPh>
    <rPh sb="68" eb="70">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</si>
</sst>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790656"/>
        <c:axId val="388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8790656"/>
        <c:axId val="38813696"/>
      </c:lineChart>
      <c:dateAx>
        <c:axId val="38790656"/>
        <c:scaling>
          <c:orientation val="minMax"/>
        </c:scaling>
        <c:delete val="1"/>
        <c:axPos val="b"/>
        <c:numFmt formatCode="ge" sourceLinked="1"/>
        <c:majorTickMark val="none"/>
        <c:minorTickMark val="none"/>
        <c:tickLblPos val="none"/>
        <c:crossAx val="38813696"/>
        <c:crosses val="autoZero"/>
        <c:auto val="1"/>
        <c:lblOffset val="100"/>
        <c:baseTimeUnit val="years"/>
      </c:dateAx>
      <c:valAx>
        <c:axId val="388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40.770000000000003</c:v>
                </c:pt>
                <c:pt idx="1">
                  <c:v>39.549999999999997</c:v>
                </c:pt>
                <c:pt idx="2">
                  <c:v>41.3</c:v>
                </c:pt>
                <c:pt idx="3">
                  <c:v>41.94</c:v>
                </c:pt>
                <c:pt idx="4">
                  <c:v>41.53</c:v>
                </c:pt>
              </c:numCache>
            </c:numRef>
          </c:val>
        </c:ser>
        <c:dLbls>
          <c:showLegendKey val="0"/>
          <c:showVal val="0"/>
          <c:showCatName val="0"/>
          <c:showSerName val="0"/>
          <c:showPercent val="0"/>
          <c:showBubbleSize val="0"/>
        </c:dLbls>
        <c:gapWidth val="150"/>
        <c:axId val="38187392"/>
        <c:axId val="381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53.84</c:v>
                </c:pt>
                <c:pt idx="4">
                  <c:v>60.25</c:v>
                </c:pt>
              </c:numCache>
            </c:numRef>
          </c:val>
          <c:smooth val="0"/>
        </c:ser>
        <c:dLbls>
          <c:showLegendKey val="0"/>
          <c:showVal val="0"/>
          <c:showCatName val="0"/>
          <c:showSerName val="0"/>
          <c:showPercent val="0"/>
          <c:showBubbleSize val="0"/>
        </c:dLbls>
        <c:marker val="1"/>
        <c:smooth val="0"/>
        <c:axId val="38187392"/>
        <c:axId val="38189312"/>
      </c:lineChart>
      <c:dateAx>
        <c:axId val="38187392"/>
        <c:scaling>
          <c:orientation val="minMax"/>
        </c:scaling>
        <c:delete val="1"/>
        <c:axPos val="b"/>
        <c:numFmt formatCode="ge" sourceLinked="1"/>
        <c:majorTickMark val="none"/>
        <c:minorTickMark val="none"/>
        <c:tickLblPos val="none"/>
        <c:crossAx val="38189312"/>
        <c:crosses val="autoZero"/>
        <c:auto val="1"/>
        <c:lblOffset val="100"/>
        <c:baseTimeUnit val="years"/>
      </c:dateAx>
      <c:valAx>
        <c:axId val="381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91.73</c:v>
                </c:pt>
                <c:pt idx="1">
                  <c:v>89.74</c:v>
                </c:pt>
                <c:pt idx="2">
                  <c:v>91.85</c:v>
                </c:pt>
                <c:pt idx="3">
                  <c:v>100</c:v>
                </c:pt>
                <c:pt idx="4">
                  <c:v>100</c:v>
                </c:pt>
              </c:numCache>
            </c:numRef>
          </c:val>
        </c:ser>
        <c:dLbls>
          <c:showLegendKey val="0"/>
          <c:showVal val="0"/>
          <c:showCatName val="0"/>
          <c:showSerName val="0"/>
          <c:showPercent val="0"/>
          <c:showBubbleSize val="0"/>
        </c:dLbls>
        <c:gapWidth val="150"/>
        <c:axId val="38735872"/>
        <c:axId val="387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95.04</c:v>
                </c:pt>
                <c:pt idx="4">
                  <c:v>95.26</c:v>
                </c:pt>
              </c:numCache>
            </c:numRef>
          </c:val>
          <c:smooth val="0"/>
        </c:ser>
        <c:dLbls>
          <c:showLegendKey val="0"/>
          <c:showVal val="0"/>
          <c:showCatName val="0"/>
          <c:showSerName val="0"/>
          <c:showPercent val="0"/>
          <c:showBubbleSize val="0"/>
        </c:dLbls>
        <c:marker val="1"/>
        <c:smooth val="0"/>
        <c:axId val="38735872"/>
        <c:axId val="38737792"/>
      </c:lineChart>
      <c:dateAx>
        <c:axId val="38735872"/>
        <c:scaling>
          <c:orientation val="minMax"/>
        </c:scaling>
        <c:delete val="1"/>
        <c:axPos val="b"/>
        <c:numFmt formatCode="ge" sourceLinked="1"/>
        <c:majorTickMark val="none"/>
        <c:minorTickMark val="none"/>
        <c:tickLblPos val="none"/>
        <c:crossAx val="38737792"/>
        <c:crosses val="autoZero"/>
        <c:auto val="1"/>
        <c:lblOffset val="100"/>
        <c:baseTimeUnit val="years"/>
      </c:dateAx>
      <c:valAx>
        <c:axId val="387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92.97</c:v>
                </c:pt>
                <c:pt idx="1">
                  <c:v>94.01</c:v>
                </c:pt>
                <c:pt idx="2">
                  <c:v>96.78</c:v>
                </c:pt>
                <c:pt idx="3">
                  <c:v>101.26</c:v>
                </c:pt>
                <c:pt idx="4">
                  <c:v>94.04</c:v>
                </c:pt>
              </c:numCache>
            </c:numRef>
          </c:val>
        </c:ser>
        <c:dLbls>
          <c:showLegendKey val="0"/>
          <c:showVal val="0"/>
          <c:showCatName val="0"/>
          <c:showSerName val="0"/>
          <c:showPercent val="0"/>
          <c:showBubbleSize val="0"/>
        </c:dLbls>
        <c:gapWidth val="150"/>
        <c:axId val="96660096"/>
        <c:axId val="967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60096"/>
        <c:axId val="96740480"/>
      </c:lineChart>
      <c:dateAx>
        <c:axId val="96660096"/>
        <c:scaling>
          <c:orientation val="minMax"/>
        </c:scaling>
        <c:delete val="1"/>
        <c:axPos val="b"/>
        <c:numFmt formatCode="ge" sourceLinked="1"/>
        <c:majorTickMark val="none"/>
        <c:minorTickMark val="none"/>
        <c:tickLblPos val="none"/>
        <c:crossAx val="96740480"/>
        <c:crosses val="autoZero"/>
        <c:auto val="1"/>
        <c:lblOffset val="100"/>
        <c:baseTimeUnit val="years"/>
      </c:dateAx>
      <c:valAx>
        <c:axId val="96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00864"/>
        <c:axId val="1009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00864"/>
        <c:axId val="100903168"/>
      </c:lineChart>
      <c:dateAx>
        <c:axId val="100900864"/>
        <c:scaling>
          <c:orientation val="minMax"/>
        </c:scaling>
        <c:delete val="1"/>
        <c:axPos val="b"/>
        <c:numFmt formatCode="ge" sourceLinked="1"/>
        <c:majorTickMark val="none"/>
        <c:minorTickMark val="none"/>
        <c:tickLblPos val="none"/>
        <c:crossAx val="100903168"/>
        <c:crosses val="autoZero"/>
        <c:auto val="1"/>
        <c:lblOffset val="100"/>
        <c:baseTimeUnit val="years"/>
      </c:dateAx>
      <c:valAx>
        <c:axId val="1009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311104"/>
        <c:axId val="1073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311104"/>
        <c:axId val="107313408"/>
      </c:lineChart>
      <c:dateAx>
        <c:axId val="107311104"/>
        <c:scaling>
          <c:orientation val="minMax"/>
        </c:scaling>
        <c:delete val="1"/>
        <c:axPos val="b"/>
        <c:numFmt formatCode="ge" sourceLinked="1"/>
        <c:majorTickMark val="none"/>
        <c:minorTickMark val="none"/>
        <c:tickLblPos val="none"/>
        <c:crossAx val="107313408"/>
        <c:crosses val="autoZero"/>
        <c:auto val="1"/>
        <c:lblOffset val="100"/>
        <c:baseTimeUnit val="years"/>
      </c:dateAx>
      <c:valAx>
        <c:axId val="1073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36960"/>
        <c:axId val="1129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36960"/>
        <c:axId val="112901120"/>
      </c:lineChart>
      <c:dateAx>
        <c:axId val="110536960"/>
        <c:scaling>
          <c:orientation val="minMax"/>
        </c:scaling>
        <c:delete val="1"/>
        <c:axPos val="b"/>
        <c:numFmt formatCode="ge" sourceLinked="1"/>
        <c:majorTickMark val="none"/>
        <c:minorTickMark val="none"/>
        <c:tickLblPos val="none"/>
        <c:crossAx val="112901120"/>
        <c:crosses val="autoZero"/>
        <c:auto val="1"/>
        <c:lblOffset val="100"/>
        <c:baseTimeUnit val="years"/>
      </c:dateAx>
      <c:valAx>
        <c:axId val="1129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84672"/>
        <c:axId val="1438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84672"/>
        <c:axId val="143886976"/>
      </c:lineChart>
      <c:dateAx>
        <c:axId val="143884672"/>
        <c:scaling>
          <c:orientation val="minMax"/>
        </c:scaling>
        <c:delete val="1"/>
        <c:axPos val="b"/>
        <c:numFmt formatCode="ge" sourceLinked="1"/>
        <c:majorTickMark val="none"/>
        <c:minorTickMark val="none"/>
        <c:tickLblPos val="none"/>
        <c:crossAx val="143886976"/>
        <c:crosses val="autoZero"/>
        <c:auto val="1"/>
        <c:lblOffset val="100"/>
        <c:baseTimeUnit val="years"/>
      </c:dateAx>
      <c:valAx>
        <c:axId val="1438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341.24</c:v>
                </c:pt>
                <c:pt idx="1">
                  <c:v>329.65</c:v>
                </c:pt>
                <c:pt idx="2">
                  <c:v>259.26</c:v>
                </c:pt>
                <c:pt idx="3">
                  <c:v>186.68</c:v>
                </c:pt>
                <c:pt idx="4">
                  <c:v>18.670000000000002</c:v>
                </c:pt>
              </c:numCache>
            </c:numRef>
          </c:val>
        </c:ser>
        <c:dLbls>
          <c:showLegendKey val="0"/>
          <c:showVal val="0"/>
          <c:showCatName val="0"/>
          <c:showSerName val="0"/>
          <c:showPercent val="0"/>
          <c:showBubbleSize val="0"/>
        </c:dLbls>
        <c:gapWidth val="150"/>
        <c:axId val="155284608"/>
        <c:axId val="1552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261.08</c:v>
                </c:pt>
                <c:pt idx="4">
                  <c:v>241.49</c:v>
                </c:pt>
              </c:numCache>
            </c:numRef>
          </c:val>
          <c:smooth val="0"/>
        </c:ser>
        <c:dLbls>
          <c:showLegendKey val="0"/>
          <c:showVal val="0"/>
          <c:showCatName val="0"/>
          <c:showSerName val="0"/>
          <c:showPercent val="0"/>
          <c:showBubbleSize val="0"/>
        </c:dLbls>
        <c:marker val="1"/>
        <c:smooth val="0"/>
        <c:axId val="155284608"/>
        <c:axId val="155286528"/>
      </c:lineChart>
      <c:dateAx>
        <c:axId val="155284608"/>
        <c:scaling>
          <c:orientation val="minMax"/>
        </c:scaling>
        <c:delete val="1"/>
        <c:axPos val="b"/>
        <c:numFmt formatCode="ge" sourceLinked="1"/>
        <c:majorTickMark val="none"/>
        <c:minorTickMark val="none"/>
        <c:tickLblPos val="none"/>
        <c:crossAx val="155286528"/>
        <c:crosses val="autoZero"/>
        <c:auto val="1"/>
        <c:lblOffset val="100"/>
        <c:baseTimeUnit val="years"/>
      </c:dateAx>
      <c:valAx>
        <c:axId val="1552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51.84</c:v>
                </c:pt>
                <c:pt idx="1">
                  <c:v>57.75</c:v>
                </c:pt>
                <c:pt idx="2">
                  <c:v>65.92</c:v>
                </c:pt>
                <c:pt idx="3">
                  <c:v>76.36</c:v>
                </c:pt>
                <c:pt idx="4">
                  <c:v>74.099999999999994</c:v>
                </c:pt>
              </c:numCache>
            </c:numRef>
          </c:val>
        </c:ser>
        <c:dLbls>
          <c:showLegendKey val="0"/>
          <c:showVal val="0"/>
          <c:showCatName val="0"/>
          <c:showSerName val="0"/>
          <c:showPercent val="0"/>
          <c:showBubbleSize val="0"/>
        </c:dLbls>
        <c:gapWidth val="150"/>
        <c:axId val="38159872"/>
        <c:axId val="381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68.61</c:v>
                </c:pt>
                <c:pt idx="4">
                  <c:v>65.7</c:v>
                </c:pt>
              </c:numCache>
            </c:numRef>
          </c:val>
          <c:smooth val="0"/>
        </c:ser>
        <c:dLbls>
          <c:showLegendKey val="0"/>
          <c:showVal val="0"/>
          <c:showCatName val="0"/>
          <c:showSerName val="0"/>
          <c:showPercent val="0"/>
          <c:showBubbleSize val="0"/>
        </c:dLbls>
        <c:marker val="1"/>
        <c:smooth val="0"/>
        <c:axId val="38159872"/>
        <c:axId val="38161792"/>
      </c:lineChart>
      <c:dateAx>
        <c:axId val="38159872"/>
        <c:scaling>
          <c:orientation val="minMax"/>
        </c:scaling>
        <c:delete val="1"/>
        <c:axPos val="b"/>
        <c:numFmt formatCode="ge" sourceLinked="1"/>
        <c:majorTickMark val="none"/>
        <c:minorTickMark val="none"/>
        <c:tickLblPos val="none"/>
        <c:crossAx val="38161792"/>
        <c:crosses val="autoZero"/>
        <c:auto val="1"/>
        <c:lblOffset val="100"/>
        <c:baseTimeUnit val="years"/>
      </c:dateAx>
      <c:valAx>
        <c:axId val="381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379.4</c:v>
                </c:pt>
                <c:pt idx="1">
                  <c:v>333.23</c:v>
                </c:pt>
                <c:pt idx="2">
                  <c:v>342.03</c:v>
                </c:pt>
                <c:pt idx="3">
                  <c:v>345.94</c:v>
                </c:pt>
                <c:pt idx="4">
                  <c:v>358.36</c:v>
                </c:pt>
              </c:numCache>
            </c:numRef>
          </c:val>
        </c:ser>
        <c:dLbls>
          <c:showLegendKey val="0"/>
          <c:showVal val="0"/>
          <c:showCatName val="0"/>
          <c:showSerName val="0"/>
          <c:showPercent val="0"/>
          <c:showBubbleSize val="0"/>
        </c:dLbls>
        <c:gapWidth val="150"/>
        <c:axId val="38175488"/>
        <c:axId val="381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241.18</c:v>
                </c:pt>
                <c:pt idx="4">
                  <c:v>247.94</c:v>
                </c:pt>
              </c:numCache>
            </c:numRef>
          </c:val>
          <c:smooth val="0"/>
        </c:ser>
        <c:dLbls>
          <c:showLegendKey val="0"/>
          <c:showVal val="0"/>
          <c:showCatName val="0"/>
          <c:showSerName val="0"/>
          <c:showPercent val="0"/>
          <c:showBubbleSize val="0"/>
        </c:dLbls>
        <c:marker val="1"/>
        <c:smooth val="0"/>
        <c:axId val="38175488"/>
        <c:axId val="38177408"/>
      </c:lineChart>
      <c:dateAx>
        <c:axId val="38175488"/>
        <c:scaling>
          <c:orientation val="minMax"/>
        </c:scaling>
        <c:delete val="1"/>
        <c:axPos val="b"/>
        <c:numFmt formatCode="ge" sourceLinked="1"/>
        <c:majorTickMark val="none"/>
        <c:minorTickMark val="none"/>
        <c:tickLblPos val="none"/>
        <c:crossAx val="38177408"/>
        <c:crosses val="autoZero"/>
        <c:auto val="1"/>
        <c:lblOffset val="100"/>
        <c:baseTimeUnit val="years"/>
      </c:dateAx>
      <c:valAx>
        <c:axId val="381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島根県　飯南町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5162</v>
      </c>
      <c r="AM8" s="64"/>
      <c r="AN8" s="64"/>
      <c r="AO8" s="64"/>
      <c r="AP8" s="64"/>
      <c r="AQ8" s="64"/>
      <c r="AR8" s="64"/>
      <c r="AS8" s="64"/>
      <c r="AT8" s="63">
        <f>データ!S6</f>
        <v>242.88</v>
      </c>
      <c r="AU8" s="63"/>
      <c r="AV8" s="63"/>
      <c r="AW8" s="63"/>
      <c r="AX8" s="63"/>
      <c r="AY8" s="63"/>
      <c r="AZ8" s="63"/>
      <c r="BA8" s="63"/>
      <c r="BB8" s="63">
        <f>データ!T6</f>
        <v>21.25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28.13</v>
      </c>
      <c r="Q10" s="63"/>
      <c r="R10" s="63"/>
      <c r="S10" s="63"/>
      <c r="T10" s="63"/>
      <c r="U10" s="63"/>
      <c r="V10" s="63"/>
      <c r="W10" s="63">
        <f>データ!P6</f>
        <v>100</v>
      </c>
      <c r="X10" s="63"/>
      <c r="Y10" s="63"/>
      <c r="Z10" s="63"/>
      <c r="AA10" s="63"/>
      <c r="AB10" s="63"/>
      <c r="AC10" s="63"/>
      <c r="AD10" s="64">
        <f>データ!Q6</f>
        <v>4725</v>
      </c>
      <c r="AE10" s="64"/>
      <c r="AF10" s="64"/>
      <c r="AG10" s="64"/>
      <c r="AH10" s="64"/>
      <c r="AI10" s="64"/>
      <c r="AJ10" s="64"/>
      <c r="AK10" s="2"/>
      <c r="AL10" s="64">
        <f>データ!U6</f>
        <v>1439</v>
      </c>
      <c r="AM10" s="64"/>
      <c r="AN10" s="64"/>
      <c r="AO10" s="64"/>
      <c r="AP10" s="64"/>
      <c r="AQ10" s="64"/>
      <c r="AR10" s="64"/>
      <c r="AS10" s="64"/>
      <c r="AT10" s="63">
        <f>データ!V6</f>
        <v>0.18</v>
      </c>
      <c r="AU10" s="63"/>
      <c r="AV10" s="63"/>
      <c r="AW10" s="63"/>
      <c r="AX10" s="63"/>
      <c r="AY10" s="63"/>
      <c r="AZ10" s="63"/>
      <c r="BA10" s="63"/>
      <c r="BB10" s="63">
        <f>データ!W6</f>
        <v>7994.44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323861</v>
      </c>
      <c r="D6" s="31">
        <f t="shared" si="3"/>
        <v>47</v>
      </c>
      <c r="E6" s="31">
        <f t="shared" si="3"/>
        <v>18</v>
      </c>
      <c r="F6" s="31">
        <f t="shared" si="3"/>
        <v>0</v>
      </c>
      <c r="G6" s="31">
        <f t="shared" si="3"/>
        <v>0</v>
      </c>
      <c r="H6" s="31" t="str">
        <f t="shared" si="3"/>
        <v>島根県　飯南町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28.13</v>
      </c>
      <c r="P6" s="32">
        <f t="shared" si="3"/>
        <v>100</v>
      </c>
      <c r="Q6" s="32">
        <f t="shared" si="3"/>
        <v>4725</v>
      </c>
      <c r="R6" s="32">
        <f t="shared" si="3"/>
        <v>5162</v>
      </c>
      <c r="S6" s="32">
        <f t="shared" si="3"/>
        <v>242.88</v>
      </c>
      <c r="T6" s="32">
        <f t="shared" si="3"/>
        <v>21.25</v>
      </c>
      <c r="U6" s="32">
        <f t="shared" si="3"/>
        <v>1439</v>
      </c>
      <c r="V6" s="32">
        <f t="shared" si="3"/>
        <v>0.18</v>
      </c>
      <c r="W6" s="32">
        <f t="shared" si="3"/>
        <v>7994.44</v>
      </c>
      <c r="X6" s="33">
        <f>IF(X7="",NA(),X7)</f>
        <v>92.97</v>
      </c>
      <c r="Y6" s="33">
        <f t="shared" ref="Y6:AG6" si="4">IF(Y7="",NA(),Y7)</f>
        <v>94.01</v>
      </c>
      <c r="Z6" s="33">
        <f t="shared" si="4"/>
        <v>96.78</v>
      </c>
      <c r="AA6" s="33">
        <f t="shared" si="4"/>
        <v>101.26</v>
      </c>
      <c r="AB6" s="33">
        <f t="shared" si="4"/>
        <v>94.04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341.24</v>
      </c>
      <c r="BF6" s="33">
        <f t="shared" ref="BF6:BN6" si="7">IF(BF7="",NA(),BF7)</f>
        <v>329.65</v>
      </c>
      <c r="BG6" s="33">
        <f t="shared" si="7"/>
        <v>259.26</v>
      </c>
      <c r="BH6" s="33">
        <f t="shared" si="7"/>
        <v>186.68</v>
      </c>
      <c r="BI6" s="33">
        <f t="shared" si="7"/>
        <v>18.670000000000002</v>
      </c>
      <c r="BJ6" s="33">
        <f t="shared" si="7"/>
        <v>421.01</v>
      </c>
      <c r="BK6" s="33">
        <f t="shared" si="7"/>
        <v>430.64</v>
      </c>
      <c r="BL6" s="33">
        <f t="shared" si="7"/>
        <v>446.63</v>
      </c>
      <c r="BM6" s="33">
        <f t="shared" si="7"/>
        <v>261.08</v>
      </c>
      <c r="BN6" s="33">
        <f t="shared" si="7"/>
        <v>241.49</v>
      </c>
      <c r="BO6" s="32" t="str">
        <f>IF(BO7="","",IF(BO7="-","【-】","【"&amp;SUBSTITUTE(TEXT(BO7,"#,##0.00"),"-","△")&amp;"】"))</f>
        <v>【345.93】</v>
      </c>
      <c r="BP6" s="33">
        <f>IF(BP7="",NA(),BP7)</f>
        <v>51.84</v>
      </c>
      <c r="BQ6" s="33">
        <f t="shared" ref="BQ6:BY6" si="8">IF(BQ7="",NA(),BQ7)</f>
        <v>57.75</v>
      </c>
      <c r="BR6" s="33">
        <f t="shared" si="8"/>
        <v>65.92</v>
      </c>
      <c r="BS6" s="33">
        <f t="shared" si="8"/>
        <v>76.36</v>
      </c>
      <c r="BT6" s="33">
        <f t="shared" si="8"/>
        <v>74.099999999999994</v>
      </c>
      <c r="BU6" s="33">
        <f t="shared" si="8"/>
        <v>58.98</v>
      </c>
      <c r="BV6" s="33">
        <f t="shared" si="8"/>
        <v>58.78</v>
      </c>
      <c r="BW6" s="33">
        <f t="shared" si="8"/>
        <v>58.53</v>
      </c>
      <c r="BX6" s="33">
        <f t="shared" si="8"/>
        <v>68.61</v>
      </c>
      <c r="BY6" s="33">
        <f t="shared" si="8"/>
        <v>65.7</v>
      </c>
      <c r="BZ6" s="32" t="str">
        <f>IF(BZ7="","",IF(BZ7="-","【-】","【"&amp;SUBSTITUTE(TEXT(BZ7,"#,##0.00"),"-","△")&amp;"】"))</f>
        <v>【59.44】</v>
      </c>
      <c r="CA6" s="33">
        <f>IF(CA7="",NA(),CA7)</f>
        <v>379.4</v>
      </c>
      <c r="CB6" s="33">
        <f t="shared" ref="CB6:CJ6" si="9">IF(CB7="",NA(),CB7)</f>
        <v>333.23</v>
      </c>
      <c r="CC6" s="33">
        <f t="shared" si="9"/>
        <v>342.03</v>
      </c>
      <c r="CD6" s="33">
        <f t="shared" si="9"/>
        <v>345.94</v>
      </c>
      <c r="CE6" s="33">
        <f t="shared" si="9"/>
        <v>358.36</v>
      </c>
      <c r="CF6" s="33">
        <f t="shared" si="9"/>
        <v>253.84</v>
      </c>
      <c r="CG6" s="33">
        <f t="shared" si="9"/>
        <v>257.02999999999997</v>
      </c>
      <c r="CH6" s="33">
        <f t="shared" si="9"/>
        <v>266.57</v>
      </c>
      <c r="CI6" s="33">
        <f t="shared" si="9"/>
        <v>241.18</v>
      </c>
      <c r="CJ6" s="33">
        <f t="shared" si="9"/>
        <v>247.94</v>
      </c>
      <c r="CK6" s="32" t="str">
        <f>IF(CK7="","",IF(CK7="-","【-】","【"&amp;SUBSTITUTE(TEXT(CK7,"#,##0.00"),"-","△")&amp;"】"))</f>
        <v>【272.79】</v>
      </c>
      <c r="CL6" s="33">
        <f>IF(CL7="",NA(),CL7)</f>
        <v>40.770000000000003</v>
      </c>
      <c r="CM6" s="33">
        <f t="shared" ref="CM6:CU6" si="10">IF(CM7="",NA(),CM7)</f>
        <v>39.549999999999997</v>
      </c>
      <c r="CN6" s="33">
        <f t="shared" si="10"/>
        <v>41.3</v>
      </c>
      <c r="CO6" s="33">
        <f t="shared" si="10"/>
        <v>41.94</v>
      </c>
      <c r="CP6" s="33">
        <f t="shared" si="10"/>
        <v>41.53</v>
      </c>
      <c r="CQ6" s="33">
        <f t="shared" si="10"/>
        <v>60.03</v>
      </c>
      <c r="CR6" s="33">
        <f t="shared" si="10"/>
        <v>61.93</v>
      </c>
      <c r="CS6" s="33">
        <f t="shared" si="10"/>
        <v>58.06</v>
      </c>
      <c r="CT6" s="33">
        <f t="shared" si="10"/>
        <v>53.84</v>
      </c>
      <c r="CU6" s="33">
        <f t="shared" si="10"/>
        <v>60.25</v>
      </c>
      <c r="CV6" s="32" t="str">
        <f>IF(CV7="","",IF(CV7="-","【-】","【"&amp;SUBSTITUTE(TEXT(CV7,"#,##0.00"),"-","△")&amp;"】"))</f>
        <v>【58.84】</v>
      </c>
      <c r="CW6" s="33">
        <f>IF(CW7="",NA(),CW7)</f>
        <v>91.73</v>
      </c>
      <c r="CX6" s="33">
        <f t="shared" ref="CX6:DF6" si="11">IF(CX7="",NA(),CX7)</f>
        <v>89.74</v>
      </c>
      <c r="CY6" s="33">
        <f t="shared" si="11"/>
        <v>91.85</v>
      </c>
      <c r="CZ6" s="33">
        <f t="shared" si="11"/>
        <v>100</v>
      </c>
      <c r="DA6" s="33">
        <f t="shared" si="11"/>
        <v>100</v>
      </c>
      <c r="DB6" s="33">
        <f t="shared" si="11"/>
        <v>76.8</v>
      </c>
      <c r="DC6" s="33">
        <f t="shared" si="11"/>
        <v>77.25</v>
      </c>
      <c r="DD6" s="33">
        <f t="shared" si="11"/>
        <v>75.790000000000006</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323861</v>
      </c>
      <c r="D7" s="35">
        <v>47</v>
      </c>
      <c r="E7" s="35">
        <v>18</v>
      </c>
      <c r="F7" s="35">
        <v>0</v>
      </c>
      <c r="G7" s="35">
        <v>0</v>
      </c>
      <c r="H7" s="35" t="s">
        <v>96</v>
      </c>
      <c r="I7" s="35" t="s">
        <v>97</v>
      </c>
      <c r="J7" s="35" t="s">
        <v>98</v>
      </c>
      <c r="K7" s="35" t="s">
        <v>99</v>
      </c>
      <c r="L7" s="35" t="s">
        <v>100</v>
      </c>
      <c r="M7" s="36" t="s">
        <v>101</v>
      </c>
      <c r="N7" s="36" t="s">
        <v>102</v>
      </c>
      <c r="O7" s="36">
        <v>28.13</v>
      </c>
      <c r="P7" s="36">
        <v>100</v>
      </c>
      <c r="Q7" s="36">
        <v>4725</v>
      </c>
      <c r="R7" s="36">
        <v>5162</v>
      </c>
      <c r="S7" s="36">
        <v>242.88</v>
      </c>
      <c r="T7" s="36">
        <v>21.25</v>
      </c>
      <c r="U7" s="36">
        <v>1439</v>
      </c>
      <c r="V7" s="36">
        <v>0.18</v>
      </c>
      <c r="W7" s="36">
        <v>7994.44</v>
      </c>
      <c r="X7" s="36">
        <v>92.97</v>
      </c>
      <c r="Y7" s="36">
        <v>94.01</v>
      </c>
      <c r="Z7" s="36">
        <v>96.78</v>
      </c>
      <c r="AA7" s="36">
        <v>101.26</v>
      </c>
      <c r="AB7" s="36">
        <v>94.04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341.24</v>
      </c>
      <c r="BF7" s="36">
        <v>329.65</v>
      </c>
      <c r="BG7" s="36">
        <v>259.26</v>
      </c>
      <c r="BH7" s="36">
        <v>186.68</v>
      </c>
      <c r="BI7" s="36">
        <v>18.670000000000002</v>
      </c>
      <c r="BJ7" s="36">
        <v>421.01</v>
      </c>
      <c r="BK7" s="36">
        <v>430.64</v>
      </c>
      <c r="BL7" s="36">
        <v>446.63</v>
      </c>
      <c r="BM7" s="36">
        <v>261.08</v>
      </c>
      <c r="BN7" s="36">
        <v>241.49</v>
      </c>
      <c r="BO7" s="36">
        <v>345.93</v>
      </c>
      <c r="BP7" s="36">
        <v>51.84</v>
      </c>
      <c r="BQ7" s="36">
        <v>57.75</v>
      </c>
      <c r="BR7" s="36">
        <v>65.92</v>
      </c>
      <c r="BS7" s="36">
        <v>76.36</v>
      </c>
      <c r="BT7" s="36">
        <v>74.099999999999994</v>
      </c>
      <c r="BU7" s="36">
        <v>58.98</v>
      </c>
      <c r="BV7" s="36">
        <v>58.78</v>
      </c>
      <c r="BW7" s="36">
        <v>58.53</v>
      </c>
      <c r="BX7" s="36">
        <v>68.61</v>
      </c>
      <c r="BY7" s="36">
        <v>65.7</v>
      </c>
      <c r="BZ7" s="36">
        <v>59.44</v>
      </c>
      <c r="CA7" s="36">
        <v>379.4</v>
      </c>
      <c r="CB7" s="36">
        <v>333.23</v>
      </c>
      <c r="CC7" s="36">
        <v>342.03</v>
      </c>
      <c r="CD7" s="36">
        <v>345.94</v>
      </c>
      <c r="CE7" s="36">
        <v>358.36</v>
      </c>
      <c r="CF7" s="36">
        <v>253.84</v>
      </c>
      <c r="CG7" s="36">
        <v>257.02999999999997</v>
      </c>
      <c r="CH7" s="36">
        <v>266.57</v>
      </c>
      <c r="CI7" s="36">
        <v>241.18</v>
      </c>
      <c r="CJ7" s="36">
        <v>247.94</v>
      </c>
      <c r="CK7" s="36">
        <v>272.79000000000002</v>
      </c>
      <c r="CL7" s="36">
        <v>40.770000000000003</v>
      </c>
      <c r="CM7" s="36">
        <v>39.549999999999997</v>
      </c>
      <c r="CN7" s="36">
        <v>41.3</v>
      </c>
      <c r="CO7" s="36">
        <v>41.94</v>
      </c>
      <c r="CP7" s="36">
        <v>41.53</v>
      </c>
      <c r="CQ7" s="36">
        <v>60.03</v>
      </c>
      <c r="CR7" s="36">
        <v>61.93</v>
      </c>
      <c r="CS7" s="36">
        <v>58.06</v>
      </c>
      <c r="CT7" s="36">
        <v>53.84</v>
      </c>
      <c r="CU7" s="36">
        <v>60.25</v>
      </c>
      <c r="CV7" s="36">
        <v>58.84</v>
      </c>
      <c r="CW7" s="36">
        <v>91.73</v>
      </c>
      <c r="CX7" s="36">
        <v>89.74</v>
      </c>
      <c r="CY7" s="36">
        <v>91.85</v>
      </c>
      <c r="CZ7" s="36">
        <v>100</v>
      </c>
      <c r="DA7" s="36">
        <v>100</v>
      </c>
      <c r="DB7" s="36">
        <v>76.8</v>
      </c>
      <c r="DC7" s="36">
        <v>77.25</v>
      </c>
      <c r="DD7" s="36">
        <v>75.790000000000006</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2017-02-08T03:23:47Z</dcterms:created>
  <dcterms:modified xsi:type="dcterms:W3CDTF">2017-02-22T05:55:41Z</dcterms:modified>
  <cp:category/>
</cp:coreProperties>
</file>