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0" yWindow="0" windowWidth="20490" windowHeight="7815"/>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T6" i="5"/>
  <c r="S6" i="5"/>
  <c r="R6" i="5"/>
  <c r="AL8" i="4" s="1"/>
  <c r="Q6" i="5"/>
  <c r="P6" i="5"/>
  <c r="W10" i="4" s="1"/>
  <c r="O6" i="5"/>
  <c r="N6" i="5"/>
  <c r="I10" i="4" s="1"/>
  <c r="M6" i="5"/>
  <c r="L6" i="5"/>
  <c r="W8" i="4" s="1"/>
  <c r="K6" i="5"/>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L10" i="4"/>
  <c r="AD10" i="4"/>
  <c r="P10" i="4"/>
  <c r="B10" i="4"/>
  <c r="BB8" i="4"/>
  <c r="AT8" i="4"/>
  <c r="P8" i="4"/>
  <c r="B8" i="4"/>
  <c r="C10" i="5" l="1"/>
  <c r="D10" i="5"/>
  <c r="E10" i="5"/>
  <c r="B10" i="5"/>
</calcChain>
</file>

<file path=xl/sharedStrings.xml><?xml version="1.0" encoding="utf-8"?>
<sst xmlns="http://schemas.openxmlformats.org/spreadsheetml/2006/main" count="278" uniqueCount="109">
  <si>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</si>
  <si>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</si>
  <si>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</si>
  <si>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</si>
  <si>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</si>
  <si>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</si>
  <si>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</si>
  <si>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</si>
  <si>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</si>
  <si>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</si>
  <si>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</si>
  <si>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</si>
  <si>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</si>
  <si>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</si>
  <si>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</si>
  <si>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</si>
  <si>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</si>
  <si>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</si>
  <si>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</si>
  <si>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</si>
  <si>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</si>
  <si>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</si>
  <si>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</si>
  <si>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</si>
  <si>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</si>
  <si>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</si>
  <si>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</si>
  <si>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</si>
  <si>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</si>
  <si>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</si>
  <si>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</si>
  <si>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</si>
  <si>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</si>
  <si>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</si>
  <si>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</si>
  <si>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</si>
  <si>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</si>
  <si>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</si>
  <si>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</si>
  <si>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</si>
  <si>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</si>
  <si>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</si>
  <si>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</si>
  <si>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</si>
  <si>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</si>
  <si>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</si>
  <si>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</si>
  <si>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</si>
  <si>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</si>
  <si>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</si>
  <si>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</si>
  <si>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</si>
  <si>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</si>
  <si>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</si>
  <si>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</si>
  <si>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</si>
  <si>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</si>
  <si>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</si>
  <si>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</si>
  <si>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</si>
  <si>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</si>
  <si>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</si>
  <si>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</si>
  <si>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</si>
  <si>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</si>
  <si>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</si>
  <si>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</si>
  <si>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</si>
  <si>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</si>
  <si>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</si>
  <si>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</si>
  <si>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</si>
  <si>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</si>
  <si>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</si>
  <si>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</si>
  <si>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</si>
  <si>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</si>
  <si>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</si>
  <si>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</si>
  <si>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</si>
  <si>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</si>
  <si>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</si>
  <si>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</si>
  <si>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</si>
  <si>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</si>
  <si>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</si>
  <si>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</si>
  <si>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</si>
  <si>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</si>
  <si>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</si>
  <si>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</si>
  <si>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</si>
  <si>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</si>
  <si>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</si>
  <si>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</si>
  <si>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島根県　松江市</t>
  </si>
  <si>
    <t>法適用</t>
  </si>
  <si>
    <t>下水道事業</t>
  </si>
  <si>
    <t>個別排水処理</t>
  </si>
  <si>
    <t>L3</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</si>
  <si>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</si>
  <si>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</si>
  <si>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</si>
  <si>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</si>
  <si>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</si>
  <si>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</si>
  <si>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当事業は、対象世帯6戸の極めて小規模な事業であり、一般会計からの繰入れや長期前受金戻入など、使用料以外の収入を前提とし、さらに、公共下水道等他の事業と一体で経営しなければ、健全性が保てない状況である。
　①経常収支比率が100%以下で、②累積欠損金も発生している。一般会計からの繰入金など使用料以外の収入を含めても費用が賄えない状況である。今後は、更なる経費削減を検討する必要がある。
　③流動比率は、30%台と低い値であるが、これは流動負債に建設改良等に充てた企業債を含んでいることも影響している。その財源は次年度の使用料（一体で経営する他事業分も含む）や一般会計からの繰入金による収入を予定している。
　④企業債残高対事業規模比率は、企業債残高の減少に伴って前年度に比べ低下している。
　⑤経費回収率・⑥汚水処理原価は、減価償却費や支払利息等の費用のうち、一般会計からの繰入金などで賄った費用を除いて算定したものである。また、使用料で回収すべき経費が賄えていない状況であるが、他事業と一体で経営するとともに、今後は、更なる経費削減を検討する必要がある。
　⑦施設利用率が低いが、その要因は浄化槽の人槽規模に対し1戸当たりの人数が少ないこと等が考えられる。
　⑧水洗化率は、100%である。</t>
    <phoneticPr fontId="4"/>
  </si>
  <si>
    <t>　建設事業は完了している。現在、法定耐用年数に達するものはなく、今後当分の間は更新事業は発生しない予定である。
　①有形固定資産減価償却率は、類似団体に比べ低い状況であるが、年々上昇している。また、今後も上昇するものと見込んでいる。
　施設は各戸に設置する浄化槽のみで、管渠は有していない。</t>
    <phoneticPr fontId="4"/>
  </si>
  <si>
    <t>　当市の下水道は、平成25年度から公営企業会計に移行するとともに、平成26年度末で汚水処理人口普及率も97.3%に達したことから、面整備事業の完了宣言を行った。また、将来にわたり安定的な経営に向けて、平成27年1月に策定した「第一次松江市下水道事業経営戦略プラン」に基づき、公共下水道のほか集落排水や公設浄化槽などの事業も含めた下水道一体での経営健全化に取り組む。
【経営の健全化・効率化】
　下水道未接続世帯への接続勧奨の実施や、地域の下水道事業実施時に事情により公共桝や下水管が未設置となった箇所で、下水道への接続を可能とするための工事（公共桝設置等）を実施し、接続の促進を図り、使用料収入の確保に努める。
　将来の更新費用と維持管理費用の縮減を図るため、集落排水施設を流域下水道を接続することを主体とした施設統廃合を推進する。
【老朽化対策】
　処理施設等の設備・機器の更新期が近づいており、今後の更新を効率的に実施するため、機器等の劣化状況等を調査するとともに、施設ごとの更新計画を策定する。
　計画は、施設の統廃合やダウンサイジング、事業の平準化などを考慮したものとする。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</si>
</sst>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4">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b/>
      <sz val="14"/>
      <name val="ＭＳ ゴシック"/>
      <family val="3"/>
      <charset val="128"/>
    </font>
    <font>
      <b/>
      <sz val="12"/>
      <name val="ＭＳ ゴシック"/>
      <family val="3"/>
      <charset val="128"/>
    </font>
    <font>
      <sz val="8"/>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4" fillId="0" borderId="0" applyFont="0" applyFill="0" applyBorder="0" applyAlignment="0" applyProtection="0"/>
    <xf numFmtId="38" fontId="15" fillId="0" borderId="0" applyFont="0" applyFill="0" applyBorder="0" applyAlignment="0" applyProtection="0">
      <alignment vertical="center"/>
    </xf>
    <xf numFmtId="38" fontId="15" fillId="0" borderId="0" applyFont="0" applyFill="0" applyBorder="0" applyAlignment="0" applyProtection="0">
      <alignment vertical="center"/>
    </xf>
    <xf numFmtId="6" fontId="15" fillId="0" borderId="0" applyFont="0" applyFill="0" applyBorder="0" applyAlignment="0" applyProtection="0"/>
    <xf numFmtId="0" fontId="16" fillId="0" borderId="0">
      <alignment vertical="center"/>
    </xf>
    <xf numFmtId="0" fontId="15" fillId="0" borderId="0"/>
    <xf numFmtId="0" fontId="16" fillId="0" borderId="0">
      <alignment vertical="center"/>
    </xf>
    <xf numFmtId="0" fontId="1" fillId="0" borderId="0">
      <alignment vertical="center"/>
    </xf>
    <xf numFmtId="0" fontId="15" fillId="0" borderId="0"/>
    <xf numFmtId="0" fontId="17" fillId="0" borderId="0"/>
    <xf numFmtId="0" fontId="18" fillId="0" borderId="0">
      <alignment vertical="center"/>
    </xf>
    <xf numFmtId="0" fontId="12" fillId="0" borderId="0">
      <alignment vertical="center"/>
    </xf>
    <xf numFmtId="0" fontId="15" fillId="0" borderId="0">
      <alignment vertical="center"/>
    </xf>
    <xf numFmtId="0" fontId="15" fillId="0" borderId="0"/>
    <xf numFmtId="0" fontId="16" fillId="0" borderId="0">
      <alignment vertical="center"/>
    </xf>
    <xf numFmtId="0" fontId="17" fillId="0" borderId="0"/>
    <xf numFmtId="0" fontId="19" fillId="0" borderId="0">
      <alignment vertical="center"/>
    </xf>
    <xf numFmtId="0" fontId="20"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2" fillId="0" borderId="0" xfId="0" applyFont="1" applyBorder="1">
      <alignment vertical="center"/>
    </xf>
    <xf numFmtId="0" fontId="13"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21" fillId="0" borderId="0" xfId="0" applyFont="1" applyBorder="1" applyAlignment="1">
      <alignment horizontal="left"/>
    </xf>
    <xf numFmtId="0" fontId="21"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22" fillId="0" borderId="3" xfId="0" applyFont="1" applyBorder="1" applyAlignment="1">
      <alignment horizontal="left" vertical="center"/>
    </xf>
    <xf numFmtId="0" fontId="22" fillId="0" borderId="4" xfId="0" applyFont="1" applyBorder="1" applyAlignment="1">
      <alignment horizontal="left" vertical="center"/>
    </xf>
    <xf numFmtId="0" fontId="22" fillId="0" borderId="5" xfId="0" applyFont="1" applyBorder="1" applyAlignment="1">
      <alignment horizontal="left" vertical="center"/>
    </xf>
    <xf numFmtId="0" fontId="22" fillId="0" borderId="6" xfId="0" applyFont="1" applyBorder="1" applyAlignment="1">
      <alignment horizontal="left" vertical="center"/>
    </xf>
    <xf numFmtId="0" fontId="22" fillId="0" borderId="0" xfId="0" applyFont="1" applyBorder="1" applyAlignment="1">
      <alignment horizontal="left" vertical="center"/>
    </xf>
    <xf numFmtId="0" fontId="22" fillId="0" borderId="7" xfId="0" applyFont="1" applyBorder="1" applyAlignment="1">
      <alignment horizontal="left" vertical="center"/>
    </xf>
    <xf numFmtId="0" fontId="17" fillId="0" borderId="6" xfId="0"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locked="0"/>
    </xf>
    <xf numFmtId="0" fontId="17" fillId="0" borderId="7" xfId="0" applyFont="1" applyBorder="1" applyAlignment="1" applyProtection="1">
      <alignment horizontal="left" vertical="top" wrapText="1"/>
      <protection locked="0"/>
    </xf>
    <xf numFmtId="0" fontId="17" fillId="0" borderId="8"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23" fillId="0" borderId="6" xfId="0" applyFont="1" applyBorder="1" applyAlignment="1" applyProtection="1">
      <alignment horizontal="left" vertical="top" wrapText="1"/>
      <protection locked="0"/>
    </xf>
    <xf numFmtId="0" fontId="23" fillId="0" borderId="0" xfId="0" applyFont="1" applyBorder="1" applyAlignment="1" applyProtection="1">
      <alignment horizontal="left" vertical="top" wrapText="1"/>
      <protection locked="0"/>
    </xf>
    <xf numFmtId="0" fontId="23" fillId="0" borderId="7" xfId="0" applyFont="1" applyBorder="1" applyAlignment="1" applyProtection="1">
      <alignment horizontal="left" vertical="top" wrapText="1"/>
      <protection locked="0"/>
    </xf>
    <xf numFmtId="0" fontId="23" fillId="0" borderId="8" xfId="0" applyFont="1" applyBorder="1" applyAlignment="1" applyProtection="1">
      <alignment horizontal="left" vertical="top" wrapText="1"/>
      <protection locked="0"/>
    </xf>
    <xf numFmtId="0" fontId="23" fillId="0" borderId="1" xfId="0" applyFont="1" applyBorder="1" applyAlignment="1" applyProtection="1">
      <alignment horizontal="left" vertical="top" wrapText="1"/>
      <protection locked="0"/>
    </xf>
    <xf numFmtId="0" fontId="23"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28598784"/>
        <c:axId val="128600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128598784"/>
        <c:axId val="128600704"/>
      </c:lineChart>
      <c:dateAx>
        <c:axId val="128598784"/>
        <c:scaling>
          <c:orientation val="minMax"/>
        </c:scaling>
        <c:delete val="1"/>
        <c:axPos val="b"/>
        <c:numFmt formatCode="ge" sourceLinked="1"/>
        <c:majorTickMark val="none"/>
        <c:minorTickMark val="none"/>
        <c:tickLblPos val="none"/>
        <c:crossAx val="128600704"/>
        <c:crosses val="autoZero"/>
        <c:auto val="1"/>
        <c:lblOffset val="100"/>
        <c:baseTimeUnit val="years"/>
      </c:dateAx>
      <c:valAx>
        <c:axId val="128600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598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62.5</c:v>
                </c:pt>
                <c:pt idx="3">
                  <c:v>62.5</c:v>
                </c:pt>
                <c:pt idx="4">
                  <c:v>62.5</c:v>
                </c:pt>
              </c:numCache>
            </c:numRef>
          </c:val>
        </c:ser>
        <c:dLbls>
          <c:showLegendKey val="0"/>
          <c:showVal val="0"/>
          <c:showCatName val="0"/>
          <c:showSerName val="0"/>
          <c:showPercent val="0"/>
          <c:showBubbleSize val="0"/>
        </c:dLbls>
        <c:gapWidth val="150"/>
        <c:axId val="129864832"/>
        <c:axId val="129866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58.82</c:v>
                </c:pt>
                <c:pt idx="3">
                  <c:v>51.54</c:v>
                </c:pt>
                <c:pt idx="4">
                  <c:v>44.84</c:v>
                </c:pt>
              </c:numCache>
            </c:numRef>
          </c:val>
          <c:smooth val="0"/>
        </c:ser>
        <c:dLbls>
          <c:showLegendKey val="0"/>
          <c:showVal val="0"/>
          <c:showCatName val="0"/>
          <c:showSerName val="0"/>
          <c:showPercent val="0"/>
          <c:showBubbleSize val="0"/>
        </c:dLbls>
        <c:marker val="1"/>
        <c:smooth val="0"/>
        <c:axId val="129864832"/>
        <c:axId val="129866752"/>
      </c:lineChart>
      <c:dateAx>
        <c:axId val="129864832"/>
        <c:scaling>
          <c:orientation val="minMax"/>
        </c:scaling>
        <c:delete val="1"/>
        <c:axPos val="b"/>
        <c:numFmt formatCode="ge" sourceLinked="1"/>
        <c:majorTickMark val="none"/>
        <c:minorTickMark val="none"/>
        <c:tickLblPos val="none"/>
        <c:crossAx val="129866752"/>
        <c:crosses val="autoZero"/>
        <c:auto val="1"/>
        <c:lblOffset val="100"/>
        <c:baseTimeUnit val="years"/>
      </c:dateAx>
      <c:valAx>
        <c:axId val="129866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9864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0</c:v>
                </c:pt>
                <c:pt idx="1">
                  <c:v>0</c:v>
                </c:pt>
                <c:pt idx="2">
                  <c:v>100</c:v>
                </c:pt>
                <c:pt idx="3">
                  <c:v>100</c:v>
                </c:pt>
                <c:pt idx="4">
                  <c:v>100</c:v>
                </c:pt>
              </c:numCache>
            </c:numRef>
          </c:val>
        </c:ser>
        <c:dLbls>
          <c:showLegendKey val="0"/>
          <c:showVal val="0"/>
          <c:showCatName val="0"/>
          <c:showSerName val="0"/>
          <c:showPercent val="0"/>
          <c:showBubbleSize val="0"/>
        </c:dLbls>
        <c:gapWidth val="150"/>
        <c:axId val="129901312"/>
        <c:axId val="129903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71.760000000000005</c:v>
                </c:pt>
                <c:pt idx="3">
                  <c:v>71.599999999999994</c:v>
                </c:pt>
                <c:pt idx="4">
                  <c:v>67.86</c:v>
                </c:pt>
              </c:numCache>
            </c:numRef>
          </c:val>
          <c:smooth val="0"/>
        </c:ser>
        <c:dLbls>
          <c:showLegendKey val="0"/>
          <c:showVal val="0"/>
          <c:showCatName val="0"/>
          <c:showSerName val="0"/>
          <c:showPercent val="0"/>
          <c:showBubbleSize val="0"/>
        </c:dLbls>
        <c:marker val="1"/>
        <c:smooth val="0"/>
        <c:axId val="129901312"/>
        <c:axId val="129903232"/>
      </c:lineChart>
      <c:dateAx>
        <c:axId val="129901312"/>
        <c:scaling>
          <c:orientation val="minMax"/>
        </c:scaling>
        <c:delete val="1"/>
        <c:axPos val="b"/>
        <c:numFmt formatCode="ge" sourceLinked="1"/>
        <c:majorTickMark val="none"/>
        <c:minorTickMark val="none"/>
        <c:tickLblPos val="none"/>
        <c:crossAx val="129903232"/>
        <c:crosses val="autoZero"/>
        <c:auto val="1"/>
        <c:lblOffset val="100"/>
        <c:baseTimeUnit val="years"/>
      </c:dateAx>
      <c:valAx>
        <c:axId val="129903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9901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0</c:v>
                </c:pt>
                <c:pt idx="1">
                  <c:v>0</c:v>
                </c:pt>
                <c:pt idx="2">
                  <c:v>70.209999999999994</c:v>
                </c:pt>
                <c:pt idx="3">
                  <c:v>77.14</c:v>
                </c:pt>
                <c:pt idx="4">
                  <c:v>74.290000000000006</c:v>
                </c:pt>
              </c:numCache>
            </c:numRef>
          </c:val>
        </c:ser>
        <c:dLbls>
          <c:showLegendKey val="0"/>
          <c:showVal val="0"/>
          <c:showCatName val="0"/>
          <c:showSerName val="0"/>
          <c:showPercent val="0"/>
          <c:showBubbleSize val="0"/>
        </c:dLbls>
        <c:gapWidth val="150"/>
        <c:axId val="128631168"/>
        <c:axId val="128633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95.22</c:v>
                </c:pt>
                <c:pt idx="3">
                  <c:v>99.54</c:v>
                </c:pt>
                <c:pt idx="4">
                  <c:v>105.63</c:v>
                </c:pt>
              </c:numCache>
            </c:numRef>
          </c:val>
          <c:smooth val="0"/>
        </c:ser>
        <c:dLbls>
          <c:showLegendKey val="0"/>
          <c:showVal val="0"/>
          <c:showCatName val="0"/>
          <c:showSerName val="0"/>
          <c:showPercent val="0"/>
          <c:showBubbleSize val="0"/>
        </c:dLbls>
        <c:marker val="1"/>
        <c:smooth val="0"/>
        <c:axId val="128631168"/>
        <c:axId val="128633088"/>
      </c:lineChart>
      <c:dateAx>
        <c:axId val="128631168"/>
        <c:scaling>
          <c:orientation val="minMax"/>
        </c:scaling>
        <c:delete val="1"/>
        <c:axPos val="b"/>
        <c:numFmt formatCode="ge" sourceLinked="1"/>
        <c:majorTickMark val="none"/>
        <c:minorTickMark val="none"/>
        <c:tickLblPos val="none"/>
        <c:crossAx val="128633088"/>
        <c:crosses val="autoZero"/>
        <c:auto val="1"/>
        <c:lblOffset val="100"/>
        <c:baseTimeUnit val="years"/>
      </c:dateAx>
      <c:valAx>
        <c:axId val="128633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631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0</c:v>
                </c:pt>
                <c:pt idx="1">
                  <c:v>0</c:v>
                </c:pt>
                <c:pt idx="2">
                  <c:v>4.5</c:v>
                </c:pt>
                <c:pt idx="3">
                  <c:v>9.4499999999999993</c:v>
                </c:pt>
                <c:pt idx="4">
                  <c:v>14.4</c:v>
                </c:pt>
              </c:numCache>
            </c:numRef>
          </c:val>
        </c:ser>
        <c:dLbls>
          <c:showLegendKey val="0"/>
          <c:showVal val="0"/>
          <c:showCatName val="0"/>
          <c:showSerName val="0"/>
          <c:showPercent val="0"/>
          <c:showBubbleSize val="0"/>
        </c:dLbls>
        <c:gapWidth val="150"/>
        <c:axId val="128417792"/>
        <c:axId val="128419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18.399999999999999</c:v>
                </c:pt>
                <c:pt idx="3">
                  <c:v>23.72</c:v>
                </c:pt>
                <c:pt idx="4">
                  <c:v>17.809999999999999</c:v>
                </c:pt>
              </c:numCache>
            </c:numRef>
          </c:val>
          <c:smooth val="0"/>
        </c:ser>
        <c:dLbls>
          <c:showLegendKey val="0"/>
          <c:showVal val="0"/>
          <c:showCatName val="0"/>
          <c:showSerName val="0"/>
          <c:showPercent val="0"/>
          <c:showBubbleSize val="0"/>
        </c:dLbls>
        <c:marker val="1"/>
        <c:smooth val="0"/>
        <c:axId val="128417792"/>
        <c:axId val="128419712"/>
      </c:lineChart>
      <c:dateAx>
        <c:axId val="128417792"/>
        <c:scaling>
          <c:orientation val="minMax"/>
        </c:scaling>
        <c:delete val="1"/>
        <c:axPos val="b"/>
        <c:numFmt formatCode="ge" sourceLinked="1"/>
        <c:majorTickMark val="none"/>
        <c:minorTickMark val="none"/>
        <c:tickLblPos val="none"/>
        <c:crossAx val="128419712"/>
        <c:crosses val="autoZero"/>
        <c:auto val="1"/>
        <c:lblOffset val="100"/>
        <c:baseTimeUnit val="years"/>
      </c:dateAx>
      <c:valAx>
        <c:axId val="128419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417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28441728"/>
        <c:axId val="129316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128441728"/>
        <c:axId val="129316352"/>
      </c:lineChart>
      <c:dateAx>
        <c:axId val="128441728"/>
        <c:scaling>
          <c:orientation val="minMax"/>
        </c:scaling>
        <c:delete val="1"/>
        <c:axPos val="b"/>
        <c:numFmt formatCode="ge" sourceLinked="1"/>
        <c:majorTickMark val="none"/>
        <c:minorTickMark val="none"/>
        <c:tickLblPos val="none"/>
        <c:crossAx val="129316352"/>
        <c:crosses val="autoZero"/>
        <c:auto val="1"/>
        <c:lblOffset val="100"/>
        <c:baseTimeUnit val="years"/>
      </c:dateAx>
      <c:valAx>
        <c:axId val="129316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4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0</c:v>
                </c:pt>
                <c:pt idx="1">
                  <c:v>0</c:v>
                </c:pt>
                <c:pt idx="2">
                  <c:v>808.3</c:v>
                </c:pt>
                <c:pt idx="3">
                  <c:v>856.51</c:v>
                </c:pt>
                <c:pt idx="4">
                  <c:v>806.74</c:v>
                </c:pt>
              </c:numCache>
            </c:numRef>
          </c:val>
        </c:ser>
        <c:dLbls>
          <c:showLegendKey val="0"/>
          <c:showVal val="0"/>
          <c:showCatName val="0"/>
          <c:showSerName val="0"/>
          <c:showPercent val="0"/>
          <c:showBubbleSize val="0"/>
        </c:dLbls>
        <c:gapWidth val="150"/>
        <c:axId val="129356928"/>
        <c:axId val="129358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189</c:v>
                </c:pt>
                <c:pt idx="3">
                  <c:v>59.52</c:v>
                </c:pt>
                <c:pt idx="4">
                  <c:v>102.8</c:v>
                </c:pt>
              </c:numCache>
            </c:numRef>
          </c:val>
          <c:smooth val="0"/>
        </c:ser>
        <c:dLbls>
          <c:showLegendKey val="0"/>
          <c:showVal val="0"/>
          <c:showCatName val="0"/>
          <c:showSerName val="0"/>
          <c:showPercent val="0"/>
          <c:showBubbleSize val="0"/>
        </c:dLbls>
        <c:marker val="1"/>
        <c:smooth val="0"/>
        <c:axId val="129356928"/>
        <c:axId val="129358848"/>
      </c:lineChart>
      <c:dateAx>
        <c:axId val="129356928"/>
        <c:scaling>
          <c:orientation val="minMax"/>
        </c:scaling>
        <c:delete val="1"/>
        <c:axPos val="b"/>
        <c:numFmt formatCode="ge" sourceLinked="1"/>
        <c:majorTickMark val="none"/>
        <c:minorTickMark val="none"/>
        <c:tickLblPos val="none"/>
        <c:crossAx val="129358848"/>
        <c:crosses val="autoZero"/>
        <c:auto val="1"/>
        <c:lblOffset val="100"/>
        <c:baseTimeUnit val="years"/>
      </c:dateAx>
      <c:valAx>
        <c:axId val="129358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9356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0</c:v>
                </c:pt>
                <c:pt idx="1">
                  <c:v>0</c:v>
                </c:pt>
                <c:pt idx="2">
                  <c:v>117.37</c:v>
                </c:pt>
                <c:pt idx="3">
                  <c:v>27.48</c:v>
                </c:pt>
                <c:pt idx="4">
                  <c:v>30.19</c:v>
                </c:pt>
              </c:numCache>
            </c:numRef>
          </c:val>
        </c:ser>
        <c:dLbls>
          <c:showLegendKey val="0"/>
          <c:showVal val="0"/>
          <c:showCatName val="0"/>
          <c:showSerName val="0"/>
          <c:showPercent val="0"/>
          <c:showBubbleSize val="0"/>
        </c:dLbls>
        <c:gapWidth val="150"/>
        <c:axId val="129371136"/>
        <c:axId val="129389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295.92</c:v>
                </c:pt>
                <c:pt idx="3">
                  <c:v>322.33999999999997</c:v>
                </c:pt>
                <c:pt idx="4">
                  <c:v>366.75</c:v>
                </c:pt>
              </c:numCache>
            </c:numRef>
          </c:val>
          <c:smooth val="0"/>
        </c:ser>
        <c:dLbls>
          <c:showLegendKey val="0"/>
          <c:showVal val="0"/>
          <c:showCatName val="0"/>
          <c:showSerName val="0"/>
          <c:showPercent val="0"/>
          <c:showBubbleSize val="0"/>
        </c:dLbls>
        <c:marker val="1"/>
        <c:smooth val="0"/>
        <c:axId val="129371136"/>
        <c:axId val="129389696"/>
      </c:lineChart>
      <c:dateAx>
        <c:axId val="129371136"/>
        <c:scaling>
          <c:orientation val="minMax"/>
        </c:scaling>
        <c:delete val="1"/>
        <c:axPos val="b"/>
        <c:numFmt formatCode="ge" sourceLinked="1"/>
        <c:majorTickMark val="none"/>
        <c:minorTickMark val="none"/>
        <c:tickLblPos val="none"/>
        <c:crossAx val="129389696"/>
        <c:crosses val="autoZero"/>
        <c:auto val="1"/>
        <c:lblOffset val="100"/>
        <c:baseTimeUnit val="years"/>
      </c:dateAx>
      <c:valAx>
        <c:axId val="129389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9371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354.34</c:v>
                </c:pt>
                <c:pt idx="3">
                  <c:v>333.09</c:v>
                </c:pt>
                <c:pt idx="4">
                  <c:v>287.23</c:v>
                </c:pt>
              </c:numCache>
            </c:numRef>
          </c:val>
        </c:ser>
        <c:dLbls>
          <c:showLegendKey val="0"/>
          <c:showVal val="0"/>
          <c:showCatName val="0"/>
          <c:showSerName val="0"/>
          <c:showPercent val="0"/>
          <c:showBubbleSize val="0"/>
        </c:dLbls>
        <c:gapWidth val="150"/>
        <c:axId val="129428096"/>
        <c:axId val="129442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803.29</c:v>
                </c:pt>
                <c:pt idx="3">
                  <c:v>760.12</c:v>
                </c:pt>
                <c:pt idx="4">
                  <c:v>492.59</c:v>
                </c:pt>
              </c:numCache>
            </c:numRef>
          </c:val>
          <c:smooth val="0"/>
        </c:ser>
        <c:dLbls>
          <c:showLegendKey val="0"/>
          <c:showVal val="0"/>
          <c:showCatName val="0"/>
          <c:showSerName val="0"/>
          <c:showPercent val="0"/>
          <c:showBubbleSize val="0"/>
        </c:dLbls>
        <c:marker val="1"/>
        <c:smooth val="0"/>
        <c:axId val="129428096"/>
        <c:axId val="129442560"/>
      </c:lineChart>
      <c:dateAx>
        <c:axId val="129428096"/>
        <c:scaling>
          <c:orientation val="minMax"/>
        </c:scaling>
        <c:delete val="1"/>
        <c:axPos val="b"/>
        <c:numFmt formatCode="ge" sourceLinked="1"/>
        <c:majorTickMark val="none"/>
        <c:minorTickMark val="none"/>
        <c:tickLblPos val="none"/>
        <c:crossAx val="129442560"/>
        <c:crosses val="autoZero"/>
        <c:auto val="1"/>
        <c:lblOffset val="100"/>
        <c:baseTimeUnit val="years"/>
      </c:dateAx>
      <c:valAx>
        <c:axId val="129442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9428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0</c:v>
                </c:pt>
                <c:pt idx="1">
                  <c:v>0</c:v>
                </c:pt>
                <c:pt idx="2">
                  <c:v>54.19</c:v>
                </c:pt>
                <c:pt idx="3">
                  <c:v>55.93</c:v>
                </c:pt>
                <c:pt idx="4">
                  <c:v>60.13</c:v>
                </c:pt>
              </c:numCache>
            </c:numRef>
          </c:val>
        </c:ser>
        <c:dLbls>
          <c:showLegendKey val="0"/>
          <c:showVal val="0"/>
          <c:showCatName val="0"/>
          <c:showSerName val="0"/>
          <c:showPercent val="0"/>
          <c:showBubbleSize val="0"/>
        </c:dLbls>
        <c:gapWidth val="150"/>
        <c:axId val="129456384"/>
        <c:axId val="129487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56.63</c:v>
                </c:pt>
                <c:pt idx="3">
                  <c:v>50.17</c:v>
                </c:pt>
                <c:pt idx="4">
                  <c:v>46.53</c:v>
                </c:pt>
              </c:numCache>
            </c:numRef>
          </c:val>
          <c:smooth val="0"/>
        </c:ser>
        <c:dLbls>
          <c:showLegendKey val="0"/>
          <c:showVal val="0"/>
          <c:showCatName val="0"/>
          <c:showSerName val="0"/>
          <c:showPercent val="0"/>
          <c:showBubbleSize val="0"/>
        </c:dLbls>
        <c:marker val="1"/>
        <c:smooth val="0"/>
        <c:axId val="129456384"/>
        <c:axId val="129487232"/>
      </c:lineChart>
      <c:dateAx>
        <c:axId val="129456384"/>
        <c:scaling>
          <c:orientation val="minMax"/>
        </c:scaling>
        <c:delete val="1"/>
        <c:axPos val="b"/>
        <c:numFmt formatCode="ge" sourceLinked="1"/>
        <c:majorTickMark val="none"/>
        <c:minorTickMark val="none"/>
        <c:tickLblPos val="none"/>
        <c:crossAx val="129487232"/>
        <c:crosses val="autoZero"/>
        <c:auto val="1"/>
        <c:lblOffset val="100"/>
        <c:baseTimeUnit val="years"/>
      </c:dateAx>
      <c:valAx>
        <c:axId val="129487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9456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0</c:v>
                </c:pt>
                <c:pt idx="1">
                  <c:v>0</c:v>
                </c:pt>
                <c:pt idx="2">
                  <c:v>279.58999999999997</c:v>
                </c:pt>
                <c:pt idx="3">
                  <c:v>272.99</c:v>
                </c:pt>
                <c:pt idx="4">
                  <c:v>255.73</c:v>
                </c:pt>
              </c:numCache>
            </c:numRef>
          </c:val>
        </c:ser>
        <c:dLbls>
          <c:showLegendKey val="0"/>
          <c:showVal val="0"/>
          <c:showCatName val="0"/>
          <c:showSerName val="0"/>
          <c:showPercent val="0"/>
          <c:showBubbleSize val="0"/>
        </c:dLbls>
        <c:gapWidth val="150"/>
        <c:axId val="129844736"/>
        <c:axId val="129846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272.66000000000003</c:v>
                </c:pt>
                <c:pt idx="3">
                  <c:v>329.08</c:v>
                </c:pt>
                <c:pt idx="4">
                  <c:v>373.71</c:v>
                </c:pt>
              </c:numCache>
            </c:numRef>
          </c:val>
          <c:smooth val="0"/>
        </c:ser>
        <c:dLbls>
          <c:showLegendKey val="0"/>
          <c:showVal val="0"/>
          <c:showCatName val="0"/>
          <c:showSerName val="0"/>
          <c:showPercent val="0"/>
          <c:showBubbleSize val="0"/>
        </c:dLbls>
        <c:marker val="1"/>
        <c:smooth val="0"/>
        <c:axId val="129844736"/>
        <c:axId val="129846656"/>
      </c:lineChart>
      <c:dateAx>
        <c:axId val="129844736"/>
        <c:scaling>
          <c:orientation val="minMax"/>
        </c:scaling>
        <c:delete val="1"/>
        <c:axPos val="b"/>
        <c:numFmt formatCode="ge" sourceLinked="1"/>
        <c:majorTickMark val="none"/>
        <c:minorTickMark val="none"/>
        <c:tickLblPos val="none"/>
        <c:crossAx val="129846656"/>
        <c:crosses val="autoZero"/>
        <c:auto val="1"/>
        <c:lblOffset val="100"/>
        <c:baseTimeUnit val="years"/>
      </c:dateAx>
      <c:valAx>
        <c:axId val="129846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9844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【95.17】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【208.10】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【378.62】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【623.71】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【80.35】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【51.98】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【295.51】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【51.88】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【34.95】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2" sqref="B2:BZ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島根県　松江市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法適用</v>
      </c>
      <c r="C8" s="46"/>
      <c r="D8" s="46"/>
      <c r="E8" s="46"/>
      <c r="F8" s="46"/>
      <c r="G8" s="46"/>
      <c r="H8" s="46"/>
      <c r="I8" s="46" t="str">
        <f>データ!J6</f>
        <v>下水道事業</v>
      </c>
      <c r="J8" s="46"/>
      <c r="K8" s="46"/>
      <c r="L8" s="46"/>
      <c r="M8" s="46"/>
      <c r="N8" s="46"/>
      <c r="O8" s="46"/>
      <c r="P8" s="46" t="str">
        <f>データ!K6</f>
        <v>個別排水処理</v>
      </c>
      <c r="Q8" s="46"/>
      <c r="R8" s="46"/>
      <c r="S8" s="46"/>
      <c r="T8" s="46"/>
      <c r="U8" s="46"/>
      <c r="V8" s="46"/>
      <c r="W8" s="46" t="str">
        <f>データ!L6</f>
        <v>L3</v>
      </c>
      <c r="X8" s="46"/>
      <c r="Y8" s="46"/>
      <c r="Z8" s="46"/>
      <c r="AA8" s="46"/>
      <c r="AB8" s="46"/>
      <c r="AC8" s="46"/>
      <c r="AD8" s="3"/>
      <c r="AE8" s="3"/>
      <c r="AF8" s="3"/>
      <c r="AG8" s="3"/>
      <c r="AH8" s="3"/>
      <c r="AI8" s="3"/>
      <c r="AJ8" s="3"/>
      <c r="AK8" s="3"/>
      <c r="AL8" s="47">
        <f>データ!R6</f>
        <v>204952</v>
      </c>
      <c r="AM8" s="47"/>
      <c r="AN8" s="47"/>
      <c r="AO8" s="47"/>
      <c r="AP8" s="47"/>
      <c r="AQ8" s="47"/>
      <c r="AR8" s="47"/>
      <c r="AS8" s="47"/>
      <c r="AT8" s="43">
        <f>データ!S6</f>
        <v>572.99</v>
      </c>
      <c r="AU8" s="43"/>
      <c r="AV8" s="43"/>
      <c r="AW8" s="43"/>
      <c r="AX8" s="43"/>
      <c r="AY8" s="43"/>
      <c r="AZ8" s="43"/>
      <c r="BA8" s="43"/>
      <c r="BB8" s="43">
        <f>データ!T6</f>
        <v>357.69</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f>データ!N6</f>
        <v>-12.66</v>
      </c>
      <c r="J10" s="43"/>
      <c r="K10" s="43"/>
      <c r="L10" s="43"/>
      <c r="M10" s="43"/>
      <c r="N10" s="43"/>
      <c r="O10" s="43"/>
      <c r="P10" s="43">
        <f>データ!O6</f>
        <v>0.01</v>
      </c>
      <c r="Q10" s="43"/>
      <c r="R10" s="43"/>
      <c r="S10" s="43"/>
      <c r="T10" s="43"/>
      <c r="U10" s="43"/>
      <c r="V10" s="43"/>
      <c r="W10" s="43">
        <f>データ!P6</f>
        <v>100</v>
      </c>
      <c r="X10" s="43"/>
      <c r="Y10" s="43"/>
      <c r="Z10" s="43"/>
      <c r="AA10" s="43"/>
      <c r="AB10" s="43"/>
      <c r="AC10" s="43"/>
      <c r="AD10" s="47">
        <f>データ!Q6</f>
        <v>3024</v>
      </c>
      <c r="AE10" s="47"/>
      <c r="AF10" s="47"/>
      <c r="AG10" s="47"/>
      <c r="AH10" s="47"/>
      <c r="AI10" s="47"/>
      <c r="AJ10" s="47"/>
      <c r="AK10" s="2"/>
      <c r="AL10" s="47">
        <f>データ!U6</f>
        <v>15</v>
      </c>
      <c r="AM10" s="47"/>
      <c r="AN10" s="47"/>
      <c r="AO10" s="47"/>
      <c r="AP10" s="47"/>
      <c r="AQ10" s="47"/>
      <c r="AR10" s="47"/>
      <c r="AS10" s="47"/>
      <c r="AT10" s="43">
        <f>データ!V6</f>
        <v>0.24</v>
      </c>
      <c r="AU10" s="43"/>
      <c r="AV10" s="43"/>
      <c r="AW10" s="43"/>
      <c r="AX10" s="43"/>
      <c r="AY10" s="43"/>
      <c r="AZ10" s="43"/>
      <c r="BA10" s="43"/>
      <c r="BB10" s="43">
        <f>データ!W6</f>
        <v>62.5</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106</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107</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3" t="s">
        <v>108</v>
      </c>
      <c r="BM66" s="74"/>
      <c r="BN66" s="74"/>
      <c r="BO66" s="74"/>
      <c r="BP66" s="74"/>
      <c r="BQ66" s="74"/>
      <c r="BR66" s="74"/>
      <c r="BS66" s="74"/>
      <c r="BT66" s="74"/>
      <c r="BU66" s="74"/>
      <c r="BV66" s="74"/>
      <c r="BW66" s="74"/>
      <c r="BX66" s="74"/>
      <c r="BY66" s="74"/>
      <c r="BZ66" s="75"/>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3"/>
      <c r="BM67" s="74"/>
      <c r="BN67" s="74"/>
      <c r="BO67" s="74"/>
      <c r="BP67" s="74"/>
      <c r="BQ67" s="74"/>
      <c r="BR67" s="74"/>
      <c r="BS67" s="74"/>
      <c r="BT67" s="74"/>
      <c r="BU67" s="74"/>
      <c r="BV67" s="74"/>
      <c r="BW67" s="74"/>
      <c r="BX67" s="74"/>
      <c r="BY67" s="74"/>
      <c r="BZ67" s="75"/>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3"/>
      <c r="BM68" s="74"/>
      <c r="BN68" s="74"/>
      <c r="BO68" s="74"/>
      <c r="BP68" s="74"/>
      <c r="BQ68" s="74"/>
      <c r="BR68" s="74"/>
      <c r="BS68" s="74"/>
      <c r="BT68" s="74"/>
      <c r="BU68" s="74"/>
      <c r="BV68" s="74"/>
      <c r="BW68" s="74"/>
      <c r="BX68" s="74"/>
      <c r="BY68" s="74"/>
      <c r="BZ68" s="75"/>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3"/>
      <c r="BM69" s="74"/>
      <c r="BN69" s="74"/>
      <c r="BO69" s="74"/>
      <c r="BP69" s="74"/>
      <c r="BQ69" s="74"/>
      <c r="BR69" s="74"/>
      <c r="BS69" s="74"/>
      <c r="BT69" s="74"/>
      <c r="BU69" s="74"/>
      <c r="BV69" s="74"/>
      <c r="BW69" s="74"/>
      <c r="BX69" s="74"/>
      <c r="BY69" s="74"/>
      <c r="BZ69" s="75"/>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3"/>
      <c r="BM70" s="74"/>
      <c r="BN70" s="74"/>
      <c r="BO70" s="74"/>
      <c r="BP70" s="74"/>
      <c r="BQ70" s="74"/>
      <c r="BR70" s="74"/>
      <c r="BS70" s="74"/>
      <c r="BT70" s="74"/>
      <c r="BU70" s="74"/>
      <c r="BV70" s="74"/>
      <c r="BW70" s="74"/>
      <c r="BX70" s="74"/>
      <c r="BY70" s="74"/>
      <c r="BZ70" s="75"/>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3"/>
      <c r="BM71" s="74"/>
      <c r="BN71" s="74"/>
      <c r="BO71" s="74"/>
      <c r="BP71" s="74"/>
      <c r="BQ71" s="74"/>
      <c r="BR71" s="74"/>
      <c r="BS71" s="74"/>
      <c r="BT71" s="74"/>
      <c r="BU71" s="74"/>
      <c r="BV71" s="74"/>
      <c r="BW71" s="74"/>
      <c r="BX71" s="74"/>
      <c r="BY71" s="74"/>
      <c r="BZ71" s="75"/>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3"/>
      <c r="BM72" s="74"/>
      <c r="BN72" s="74"/>
      <c r="BO72" s="74"/>
      <c r="BP72" s="74"/>
      <c r="BQ72" s="74"/>
      <c r="BR72" s="74"/>
      <c r="BS72" s="74"/>
      <c r="BT72" s="74"/>
      <c r="BU72" s="74"/>
      <c r="BV72" s="74"/>
      <c r="BW72" s="74"/>
      <c r="BX72" s="74"/>
      <c r="BY72" s="74"/>
      <c r="BZ72" s="75"/>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3"/>
      <c r="BM73" s="74"/>
      <c r="BN73" s="74"/>
      <c r="BO73" s="74"/>
      <c r="BP73" s="74"/>
      <c r="BQ73" s="74"/>
      <c r="BR73" s="74"/>
      <c r="BS73" s="74"/>
      <c r="BT73" s="74"/>
      <c r="BU73" s="74"/>
      <c r="BV73" s="74"/>
      <c r="BW73" s="74"/>
      <c r="BX73" s="74"/>
      <c r="BY73" s="74"/>
      <c r="BZ73" s="75"/>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3"/>
      <c r="BM74" s="74"/>
      <c r="BN74" s="74"/>
      <c r="BO74" s="74"/>
      <c r="BP74" s="74"/>
      <c r="BQ74" s="74"/>
      <c r="BR74" s="74"/>
      <c r="BS74" s="74"/>
      <c r="BT74" s="74"/>
      <c r="BU74" s="74"/>
      <c r="BV74" s="74"/>
      <c r="BW74" s="74"/>
      <c r="BX74" s="74"/>
      <c r="BY74" s="74"/>
      <c r="BZ74" s="75"/>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3"/>
      <c r="BM75" s="74"/>
      <c r="BN75" s="74"/>
      <c r="BO75" s="74"/>
      <c r="BP75" s="74"/>
      <c r="BQ75" s="74"/>
      <c r="BR75" s="74"/>
      <c r="BS75" s="74"/>
      <c r="BT75" s="74"/>
      <c r="BU75" s="74"/>
      <c r="BV75" s="74"/>
      <c r="BW75" s="74"/>
      <c r="BX75" s="74"/>
      <c r="BY75" s="74"/>
      <c r="BZ75" s="75"/>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3"/>
      <c r="BM76" s="74"/>
      <c r="BN76" s="74"/>
      <c r="BO76" s="74"/>
      <c r="BP76" s="74"/>
      <c r="BQ76" s="74"/>
      <c r="BR76" s="74"/>
      <c r="BS76" s="74"/>
      <c r="BT76" s="74"/>
      <c r="BU76" s="74"/>
      <c r="BV76" s="74"/>
      <c r="BW76" s="74"/>
      <c r="BX76" s="74"/>
      <c r="BY76" s="74"/>
      <c r="BZ76" s="75"/>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3"/>
      <c r="BM77" s="74"/>
      <c r="BN77" s="74"/>
      <c r="BO77" s="74"/>
      <c r="BP77" s="74"/>
      <c r="BQ77" s="74"/>
      <c r="BR77" s="74"/>
      <c r="BS77" s="74"/>
      <c r="BT77" s="74"/>
      <c r="BU77" s="74"/>
      <c r="BV77" s="74"/>
      <c r="BW77" s="74"/>
      <c r="BX77" s="74"/>
      <c r="BY77" s="74"/>
      <c r="BZ77" s="75"/>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3"/>
      <c r="BM78" s="74"/>
      <c r="BN78" s="74"/>
      <c r="BO78" s="74"/>
      <c r="BP78" s="74"/>
      <c r="BQ78" s="74"/>
      <c r="BR78" s="74"/>
      <c r="BS78" s="74"/>
      <c r="BT78" s="74"/>
      <c r="BU78" s="74"/>
      <c r="BV78" s="74"/>
      <c r="BW78" s="74"/>
      <c r="BX78" s="74"/>
      <c r="BY78" s="74"/>
      <c r="BZ78" s="75"/>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73"/>
      <c r="BM79" s="74"/>
      <c r="BN79" s="74"/>
      <c r="BO79" s="74"/>
      <c r="BP79" s="74"/>
      <c r="BQ79" s="74"/>
      <c r="BR79" s="74"/>
      <c r="BS79" s="74"/>
      <c r="BT79" s="74"/>
      <c r="BU79" s="74"/>
      <c r="BV79" s="74"/>
      <c r="BW79" s="74"/>
      <c r="BX79" s="74"/>
      <c r="BY79" s="74"/>
      <c r="BZ79" s="75"/>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73"/>
      <c r="BM80" s="74"/>
      <c r="BN80" s="74"/>
      <c r="BO80" s="74"/>
      <c r="BP80" s="74"/>
      <c r="BQ80" s="74"/>
      <c r="BR80" s="74"/>
      <c r="BS80" s="74"/>
      <c r="BT80" s="74"/>
      <c r="BU80" s="74"/>
      <c r="BV80" s="74"/>
      <c r="BW80" s="74"/>
      <c r="BX80" s="74"/>
      <c r="BY80" s="74"/>
      <c r="BZ80" s="75"/>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3"/>
      <c r="BM81" s="74"/>
      <c r="BN81" s="74"/>
      <c r="BO81" s="74"/>
      <c r="BP81" s="74"/>
      <c r="BQ81" s="74"/>
      <c r="BR81" s="74"/>
      <c r="BS81" s="74"/>
      <c r="BT81" s="74"/>
      <c r="BU81" s="74"/>
      <c r="BV81" s="74"/>
      <c r="BW81" s="74"/>
      <c r="BX81" s="74"/>
      <c r="BY81" s="74"/>
      <c r="BZ81" s="75"/>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6"/>
      <c r="BM82" s="77"/>
      <c r="BN82" s="77"/>
      <c r="BO82" s="77"/>
      <c r="BP82" s="77"/>
      <c r="BQ82" s="77"/>
      <c r="BR82" s="77"/>
      <c r="BS82" s="77"/>
      <c r="BT82" s="77"/>
      <c r="BU82" s="77"/>
      <c r="BV82" s="77"/>
      <c r="BW82" s="77"/>
      <c r="BX82" s="77"/>
      <c r="BY82" s="77"/>
      <c r="BZ82" s="78"/>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80" t="s">
        <v>51</v>
      </c>
      <c r="I3" s="81"/>
      <c r="J3" s="81"/>
      <c r="K3" s="81"/>
      <c r="L3" s="81"/>
      <c r="M3" s="81"/>
      <c r="N3" s="81"/>
      <c r="O3" s="81"/>
      <c r="P3" s="81"/>
      <c r="Q3" s="81"/>
      <c r="R3" s="81"/>
      <c r="S3" s="81"/>
      <c r="T3" s="81"/>
      <c r="U3" s="81"/>
      <c r="V3" s="81"/>
      <c r="W3" s="82"/>
      <c r="X3" s="86" t="s">
        <v>52</v>
      </c>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t="s">
        <v>35</v>
      </c>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row>
    <row r="4" spans="1:147">
      <c r="A4" s="26" t="s">
        <v>53</v>
      </c>
      <c r="B4" s="28"/>
      <c r="C4" s="28"/>
      <c r="D4" s="28"/>
      <c r="E4" s="28"/>
      <c r="F4" s="28"/>
      <c r="G4" s="28"/>
      <c r="H4" s="83"/>
      <c r="I4" s="84"/>
      <c r="J4" s="84"/>
      <c r="K4" s="84"/>
      <c r="L4" s="84"/>
      <c r="M4" s="84"/>
      <c r="N4" s="84"/>
      <c r="O4" s="84"/>
      <c r="P4" s="84"/>
      <c r="Q4" s="84"/>
      <c r="R4" s="84"/>
      <c r="S4" s="84"/>
      <c r="T4" s="84"/>
      <c r="U4" s="84"/>
      <c r="V4" s="84"/>
      <c r="W4" s="85"/>
      <c r="X4" s="79" t="s">
        <v>54</v>
      </c>
      <c r="Y4" s="79"/>
      <c r="Z4" s="79"/>
      <c r="AA4" s="79"/>
      <c r="AB4" s="79"/>
      <c r="AC4" s="79"/>
      <c r="AD4" s="79"/>
      <c r="AE4" s="79"/>
      <c r="AF4" s="79"/>
      <c r="AG4" s="79"/>
      <c r="AH4" s="79"/>
      <c r="AI4" s="79" t="s">
        <v>55</v>
      </c>
      <c r="AJ4" s="79"/>
      <c r="AK4" s="79"/>
      <c r="AL4" s="79"/>
      <c r="AM4" s="79"/>
      <c r="AN4" s="79"/>
      <c r="AO4" s="79"/>
      <c r="AP4" s="79"/>
      <c r="AQ4" s="79"/>
      <c r="AR4" s="79"/>
      <c r="AS4" s="79"/>
      <c r="AT4" s="79" t="s">
        <v>56</v>
      </c>
      <c r="AU4" s="79"/>
      <c r="AV4" s="79"/>
      <c r="AW4" s="79"/>
      <c r="AX4" s="79"/>
      <c r="AY4" s="79"/>
      <c r="AZ4" s="79"/>
      <c r="BA4" s="79"/>
      <c r="BB4" s="79"/>
      <c r="BC4" s="79"/>
      <c r="BD4" s="79"/>
      <c r="BE4" s="79" t="s">
        <v>57</v>
      </c>
      <c r="BF4" s="79"/>
      <c r="BG4" s="79"/>
      <c r="BH4" s="79"/>
      <c r="BI4" s="79"/>
      <c r="BJ4" s="79"/>
      <c r="BK4" s="79"/>
      <c r="BL4" s="79"/>
      <c r="BM4" s="79"/>
      <c r="BN4" s="79"/>
      <c r="BO4" s="79"/>
      <c r="BP4" s="79" t="s">
        <v>58</v>
      </c>
      <c r="BQ4" s="79"/>
      <c r="BR4" s="79"/>
      <c r="BS4" s="79"/>
      <c r="BT4" s="79"/>
      <c r="BU4" s="79"/>
      <c r="BV4" s="79"/>
      <c r="BW4" s="79"/>
      <c r="BX4" s="79"/>
      <c r="BY4" s="79"/>
      <c r="BZ4" s="79"/>
      <c r="CA4" s="79" t="s">
        <v>59</v>
      </c>
      <c r="CB4" s="79"/>
      <c r="CC4" s="79"/>
      <c r="CD4" s="79"/>
      <c r="CE4" s="79"/>
      <c r="CF4" s="79"/>
      <c r="CG4" s="79"/>
      <c r="CH4" s="79"/>
      <c r="CI4" s="79"/>
      <c r="CJ4" s="79"/>
      <c r="CK4" s="79"/>
      <c r="CL4" s="79" t="s">
        <v>60</v>
      </c>
      <c r="CM4" s="79"/>
      <c r="CN4" s="79"/>
      <c r="CO4" s="79"/>
      <c r="CP4" s="79"/>
      <c r="CQ4" s="79"/>
      <c r="CR4" s="79"/>
      <c r="CS4" s="79"/>
      <c r="CT4" s="79"/>
      <c r="CU4" s="79"/>
      <c r="CV4" s="79"/>
      <c r="CW4" s="79" t="s">
        <v>61</v>
      </c>
      <c r="CX4" s="79"/>
      <c r="CY4" s="79"/>
      <c r="CZ4" s="79"/>
      <c r="DA4" s="79"/>
      <c r="DB4" s="79"/>
      <c r="DC4" s="79"/>
      <c r="DD4" s="79"/>
      <c r="DE4" s="79"/>
      <c r="DF4" s="79"/>
      <c r="DG4" s="79"/>
      <c r="DH4" s="79" t="s">
        <v>62</v>
      </c>
      <c r="DI4" s="79"/>
      <c r="DJ4" s="79"/>
      <c r="DK4" s="79"/>
      <c r="DL4" s="79"/>
      <c r="DM4" s="79"/>
      <c r="DN4" s="79"/>
      <c r="DO4" s="79"/>
      <c r="DP4" s="79"/>
      <c r="DQ4" s="79"/>
      <c r="DR4" s="79"/>
      <c r="DS4" s="79" t="s">
        <v>63</v>
      </c>
      <c r="DT4" s="79"/>
      <c r="DU4" s="79"/>
      <c r="DV4" s="79"/>
      <c r="DW4" s="79"/>
      <c r="DX4" s="79"/>
      <c r="DY4" s="79"/>
      <c r="DZ4" s="79"/>
      <c r="EA4" s="79"/>
      <c r="EB4" s="79"/>
      <c r="EC4" s="79"/>
      <c r="ED4" s="79" t="s">
        <v>64</v>
      </c>
      <c r="EE4" s="79"/>
      <c r="EF4" s="79"/>
      <c r="EG4" s="79"/>
      <c r="EH4" s="79"/>
      <c r="EI4" s="79"/>
      <c r="EJ4" s="79"/>
      <c r="EK4" s="79"/>
      <c r="EL4" s="79"/>
      <c r="EM4" s="79"/>
      <c r="EN4" s="79"/>
    </row>
    <row r="5" spans="1:147">
      <c r="A5" s="26" t="s">
        <v>65</v>
      </c>
      <c r="B5" s="29"/>
      <c r="C5" s="29"/>
      <c r="D5" s="29"/>
      <c r="E5" s="29"/>
      <c r="F5" s="29"/>
      <c r="G5" s="29"/>
      <c r="H5" s="30" t="s">
        <v>66</v>
      </c>
      <c r="I5" s="30" t="s">
        <v>67</v>
      </c>
      <c r="J5" s="30" t="s">
        <v>68</v>
      </c>
      <c r="K5" s="30" t="s">
        <v>69</v>
      </c>
      <c r="L5" s="30" t="s">
        <v>70</v>
      </c>
      <c r="M5" s="30" t="s">
        <v>71</v>
      </c>
      <c r="N5" s="30" t="s">
        <v>72</v>
      </c>
      <c r="O5" s="30" t="s">
        <v>73</v>
      </c>
      <c r="P5" s="30" t="s">
        <v>74</v>
      </c>
      <c r="Q5" s="30" t="s">
        <v>75</v>
      </c>
      <c r="R5" s="30" t="s">
        <v>76</v>
      </c>
      <c r="S5" s="30" t="s">
        <v>77</v>
      </c>
      <c r="T5" s="30" t="s">
        <v>78</v>
      </c>
      <c r="U5" s="30" t="s">
        <v>79</v>
      </c>
      <c r="V5" s="30" t="s">
        <v>80</v>
      </c>
      <c r="W5" s="30" t="s">
        <v>81</v>
      </c>
      <c r="X5" s="30" t="s">
        <v>82</v>
      </c>
      <c r="Y5" s="30" t="s">
        <v>83</v>
      </c>
      <c r="Z5" s="30" t="s">
        <v>84</v>
      </c>
      <c r="AA5" s="30" t="s">
        <v>85</v>
      </c>
      <c r="AB5" s="30" t="s">
        <v>86</v>
      </c>
      <c r="AC5" s="30" t="s">
        <v>87</v>
      </c>
      <c r="AD5" s="30" t="s">
        <v>88</v>
      </c>
      <c r="AE5" s="30" t="s">
        <v>89</v>
      </c>
      <c r="AF5" s="30" t="s">
        <v>90</v>
      </c>
      <c r="AG5" s="30" t="s">
        <v>91</v>
      </c>
      <c r="AH5" s="30" t="s">
        <v>92</v>
      </c>
      <c r="AI5" s="30" t="s">
        <v>82</v>
      </c>
      <c r="AJ5" s="30" t="s">
        <v>83</v>
      </c>
      <c r="AK5" s="30" t="s">
        <v>84</v>
      </c>
      <c r="AL5" s="30" t="s">
        <v>85</v>
      </c>
      <c r="AM5" s="30" t="s">
        <v>86</v>
      </c>
      <c r="AN5" s="30" t="s">
        <v>87</v>
      </c>
      <c r="AO5" s="30" t="s">
        <v>88</v>
      </c>
      <c r="AP5" s="30" t="s">
        <v>89</v>
      </c>
      <c r="AQ5" s="30" t="s">
        <v>90</v>
      </c>
      <c r="AR5" s="30" t="s">
        <v>91</v>
      </c>
      <c r="AS5" s="30" t="s">
        <v>93</v>
      </c>
      <c r="AT5" s="30" t="s">
        <v>82</v>
      </c>
      <c r="AU5" s="30" t="s">
        <v>83</v>
      </c>
      <c r="AV5" s="30" t="s">
        <v>84</v>
      </c>
      <c r="AW5" s="30" t="s">
        <v>85</v>
      </c>
      <c r="AX5" s="30" t="s">
        <v>86</v>
      </c>
      <c r="AY5" s="30" t="s">
        <v>87</v>
      </c>
      <c r="AZ5" s="30" t="s">
        <v>88</v>
      </c>
      <c r="BA5" s="30" t="s">
        <v>89</v>
      </c>
      <c r="BB5" s="30" t="s">
        <v>90</v>
      </c>
      <c r="BC5" s="30" t="s">
        <v>91</v>
      </c>
      <c r="BD5" s="30" t="s">
        <v>93</v>
      </c>
      <c r="BE5" s="30" t="s">
        <v>82</v>
      </c>
      <c r="BF5" s="30" t="s">
        <v>83</v>
      </c>
      <c r="BG5" s="30" t="s">
        <v>84</v>
      </c>
      <c r="BH5" s="30" t="s">
        <v>85</v>
      </c>
      <c r="BI5" s="30" t="s">
        <v>86</v>
      </c>
      <c r="BJ5" s="30" t="s">
        <v>87</v>
      </c>
      <c r="BK5" s="30" t="s">
        <v>88</v>
      </c>
      <c r="BL5" s="30" t="s">
        <v>89</v>
      </c>
      <c r="BM5" s="30" t="s">
        <v>90</v>
      </c>
      <c r="BN5" s="30" t="s">
        <v>91</v>
      </c>
      <c r="BO5" s="30" t="s">
        <v>93</v>
      </c>
      <c r="BP5" s="30" t="s">
        <v>82</v>
      </c>
      <c r="BQ5" s="30" t="s">
        <v>83</v>
      </c>
      <c r="BR5" s="30" t="s">
        <v>84</v>
      </c>
      <c r="BS5" s="30" t="s">
        <v>85</v>
      </c>
      <c r="BT5" s="30" t="s">
        <v>86</v>
      </c>
      <c r="BU5" s="30" t="s">
        <v>87</v>
      </c>
      <c r="BV5" s="30" t="s">
        <v>88</v>
      </c>
      <c r="BW5" s="30" t="s">
        <v>89</v>
      </c>
      <c r="BX5" s="30" t="s">
        <v>90</v>
      </c>
      <c r="BY5" s="30" t="s">
        <v>91</v>
      </c>
      <c r="BZ5" s="30" t="s">
        <v>93</v>
      </c>
      <c r="CA5" s="30" t="s">
        <v>82</v>
      </c>
      <c r="CB5" s="30" t="s">
        <v>83</v>
      </c>
      <c r="CC5" s="30" t="s">
        <v>84</v>
      </c>
      <c r="CD5" s="30" t="s">
        <v>85</v>
      </c>
      <c r="CE5" s="30" t="s">
        <v>86</v>
      </c>
      <c r="CF5" s="30" t="s">
        <v>87</v>
      </c>
      <c r="CG5" s="30" t="s">
        <v>88</v>
      </c>
      <c r="CH5" s="30" t="s">
        <v>89</v>
      </c>
      <c r="CI5" s="30" t="s">
        <v>90</v>
      </c>
      <c r="CJ5" s="30" t="s">
        <v>91</v>
      </c>
      <c r="CK5" s="30" t="s">
        <v>93</v>
      </c>
      <c r="CL5" s="30" t="s">
        <v>82</v>
      </c>
      <c r="CM5" s="30" t="s">
        <v>83</v>
      </c>
      <c r="CN5" s="30" t="s">
        <v>84</v>
      </c>
      <c r="CO5" s="30" t="s">
        <v>85</v>
      </c>
      <c r="CP5" s="30" t="s">
        <v>86</v>
      </c>
      <c r="CQ5" s="30" t="s">
        <v>87</v>
      </c>
      <c r="CR5" s="30" t="s">
        <v>88</v>
      </c>
      <c r="CS5" s="30" t="s">
        <v>89</v>
      </c>
      <c r="CT5" s="30" t="s">
        <v>90</v>
      </c>
      <c r="CU5" s="30" t="s">
        <v>91</v>
      </c>
      <c r="CV5" s="30" t="s">
        <v>93</v>
      </c>
      <c r="CW5" s="30" t="s">
        <v>82</v>
      </c>
      <c r="CX5" s="30" t="s">
        <v>83</v>
      </c>
      <c r="CY5" s="30" t="s">
        <v>84</v>
      </c>
      <c r="CZ5" s="30" t="s">
        <v>85</v>
      </c>
      <c r="DA5" s="30" t="s">
        <v>86</v>
      </c>
      <c r="DB5" s="30" t="s">
        <v>87</v>
      </c>
      <c r="DC5" s="30" t="s">
        <v>88</v>
      </c>
      <c r="DD5" s="30" t="s">
        <v>89</v>
      </c>
      <c r="DE5" s="30" t="s">
        <v>90</v>
      </c>
      <c r="DF5" s="30" t="s">
        <v>91</v>
      </c>
      <c r="DG5" s="30" t="s">
        <v>93</v>
      </c>
      <c r="DH5" s="30" t="s">
        <v>82</v>
      </c>
      <c r="DI5" s="30" t="s">
        <v>83</v>
      </c>
      <c r="DJ5" s="30" t="s">
        <v>84</v>
      </c>
      <c r="DK5" s="30" t="s">
        <v>85</v>
      </c>
      <c r="DL5" s="30" t="s">
        <v>86</v>
      </c>
      <c r="DM5" s="30" t="s">
        <v>87</v>
      </c>
      <c r="DN5" s="30" t="s">
        <v>88</v>
      </c>
      <c r="DO5" s="30" t="s">
        <v>89</v>
      </c>
      <c r="DP5" s="30" t="s">
        <v>90</v>
      </c>
      <c r="DQ5" s="30" t="s">
        <v>91</v>
      </c>
      <c r="DR5" s="30" t="s">
        <v>93</v>
      </c>
      <c r="DS5" s="30" t="s">
        <v>82</v>
      </c>
      <c r="DT5" s="30" t="s">
        <v>83</v>
      </c>
      <c r="DU5" s="30" t="s">
        <v>84</v>
      </c>
      <c r="DV5" s="30" t="s">
        <v>85</v>
      </c>
      <c r="DW5" s="30" t="s">
        <v>86</v>
      </c>
      <c r="DX5" s="30" t="s">
        <v>87</v>
      </c>
      <c r="DY5" s="30" t="s">
        <v>88</v>
      </c>
      <c r="DZ5" s="30" t="s">
        <v>89</v>
      </c>
      <c r="EA5" s="30" t="s">
        <v>90</v>
      </c>
      <c r="EB5" s="30" t="s">
        <v>91</v>
      </c>
      <c r="EC5" s="30" t="s">
        <v>93</v>
      </c>
      <c r="ED5" s="30" t="s">
        <v>82</v>
      </c>
      <c r="EE5" s="30" t="s">
        <v>83</v>
      </c>
      <c r="EF5" s="30" t="s">
        <v>84</v>
      </c>
      <c r="EG5" s="30" t="s">
        <v>85</v>
      </c>
      <c r="EH5" s="30" t="s">
        <v>86</v>
      </c>
      <c r="EI5" s="30" t="s">
        <v>87</v>
      </c>
      <c r="EJ5" s="30" t="s">
        <v>88</v>
      </c>
      <c r="EK5" s="30" t="s">
        <v>89</v>
      </c>
      <c r="EL5" s="30" t="s">
        <v>90</v>
      </c>
      <c r="EM5" s="30" t="s">
        <v>91</v>
      </c>
      <c r="EN5" s="30" t="s">
        <v>93</v>
      </c>
    </row>
    <row r="6" spans="1:147" s="34" customFormat="1">
      <c r="A6" s="26" t="s">
        <v>94</v>
      </c>
      <c r="B6" s="31">
        <f>B7</f>
        <v>2015</v>
      </c>
      <c r="C6" s="31">
        <f t="shared" ref="C6:W6" si="3">C7</f>
        <v>322016</v>
      </c>
      <c r="D6" s="31">
        <f t="shared" si="3"/>
        <v>46</v>
      </c>
      <c r="E6" s="31">
        <f t="shared" si="3"/>
        <v>18</v>
      </c>
      <c r="F6" s="31">
        <f t="shared" si="3"/>
        <v>1</v>
      </c>
      <c r="G6" s="31">
        <f t="shared" si="3"/>
        <v>0</v>
      </c>
      <c r="H6" s="31" t="str">
        <f t="shared" si="3"/>
        <v>島根県　松江市</v>
      </c>
      <c r="I6" s="31" t="str">
        <f t="shared" si="3"/>
        <v>法適用</v>
      </c>
      <c r="J6" s="31" t="str">
        <f t="shared" si="3"/>
        <v>下水道事業</v>
      </c>
      <c r="K6" s="31" t="str">
        <f t="shared" si="3"/>
        <v>個別排水処理</v>
      </c>
      <c r="L6" s="31" t="str">
        <f t="shared" si="3"/>
        <v>L3</v>
      </c>
      <c r="M6" s="32" t="str">
        <f t="shared" si="3"/>
        <v>-</v>
      </c>
      <c r="N6" s="32">
        <f t="shared" si="3"/>
        <v>-12.66</v>
      </c>
      <c r="O6" s="32">
        <f t="shared" si="3"/>
        <v>0.01</v>
      </c>
      <c r="P6" s="32">
        <f t="shared" si="3"/>
        <v>100</v>
      </c>
      <c r="Q6" s="32">
        <f t="shared" si="3"/>
        <v>3024</v>
      </c>
      <c r="R6" s="32">
        <f t="shared" si="3"/>
        <v>204952</v>
      </c>
      <c r="S6" s="32">
        <f t="shared" si="3"/>
        <v>572.99</v>
      </c>
      <c r="T6" s="32">
        <f t="shared" si="3"/>
        <v>357.69</v>
      </c>
      <c r="U6" s="32">
        <f t="shared" si="3"/>
        <v>15</v>
      </c>
      <c r="V6" s="32">
        <f t="shared" si="3"/>
        <v>0.24</v>
      </c>
      <c r="W6" s="32">
        <f t="shared" si="3"/>
        <v>62.5</v>
      </c>
      <c r="X6" s="33" t="str">
        <f>IF(X7="",NA(),X7)</f>
        <v>-</v>
      </c>
      <c r="Y6" s="33" t="str">
        <f t="shared" ref="Y6:AG6" si="4">IF(Y7="",NA(),Y7)</f>
        <v>-</v>
      </c>
      <c r="Z6" s="33">
        <f t="shared" si="4"/>
        <v>70.209999999999994</v>
      </c>
      <c r="AA6" s="33">
        <f t="shared" si="4"/>
        <v>77.14</v>
      </c>
      <c r="AB6" s="33">
        <f t="shared" si="4"/>
        <v>74.290000000000006</v>
      </c>
      <c r="AC6" s="33" t="str">
        <f t="shared" si="4"/>
        <v>-</v>
      </c>
      <c r="AD6" s="33" t="str">
        <f t="shared" si="4"/>
        <v>-</v>
      </c>
      <c r="AE6" s="33">
        <f t="shared" si="4"/>
        <v>95.22</v>
      </c>
      <c r="AF6" s="33">
        <f t="shared" si="4"/>
        <v>99.54</v>
      </c>
      <c r="AG6" s="33">
        <f t="shared" si="4"/>
        <v>105.63</v>
      </c>
      <c r="AH6" s="32" t="str">
        <f>IF(AH7="","",IF(AH7="-","【-】","【"&amp;SUBSTITUTE(TEXT(AH7,"#,##0.00"),"-","△")&amp;"】"))</f>
        <v>【95.17】</v>
      </c>
      <c r="AI6" s="33" t="str">
        <f>IF(AI7="",NA(),AI7)</f>
        <v>-</v>
      </c>
      <c r="AJ6" s="33" t="str">
        <f t="shared" ref="AJ6:AR6" si="5">IF(AJ7="",NA(),AJ7)</f>
        <v>-</v>
      </c>
      <c r="AK6" s="33">
        <f t="shared" si="5"/>
        <v>808.3</v>
      </c>
      <c r="AL6" s="33">
        <f t="shared" si="5"/>
        <v>856.51</v>
      </c>
      <c r="AM6" s="33">
        <f t="shared" si="5"/>
        <v>806.74</v>
      </c>
      <c r="AN6" s="33" t="str">
        <f t="shared" si="5"/>
        <v>-</v>
      </c>
      <c r="AO6" s="33" t="str">
        <f t="shared" si="5"/>
        <v>-</v>
      </c>
      <c r="AP6" s="33">
        <f t="shared" si="5"/>
        <v>189</v>
      </c>
      <c r="AQ6" s="33">
        <f t="shared" si="5"/>
        <v>59.52</v>
      </c>
      <c r="AR6" s="33">
        <f t="shared" si="5"/>
        <v>102.8</v>
      </c>
      <c r="AS6" s="32" t="str">
        <f>IF(AS7="","",IF(AS7="-","【-】","【"&amp;SUBSTITUTE(TEXT(AS7,"#,##0.00"),"-","△")&amp;"】"))</f>
        <v>【208.10】</v>
      </c>
      <c r="AT6" s="33" t="str">
        <f>IF(AT7="",NA(),AT7)</f>
        <v>-</v>
      </c>
      <c r="AU6" s="33" t="str">
        <f t="shared" ref="AU6:BC6" si="6">IF(AU7="",NA(),AU7)</f>
        <v>-</v>
      </c>
      <c r="AV6" s="33">
        <f t="shared" si="6"/>
        <v>117.37</v>
      </c>
      <c r="AW6" s="33">
        <f t="shared" si="6"/>
        <v>27.48</v>
      </c>
      <c r="AX6" s="33">
        <f t="shared" si="6"/>
        <v>30.19</v>
      </c>
      <c r="AY6" s="33" t="str">
        <f t="shared" si="6"/>
        <v>-</v>
      </c>
      <c r="AZ6" s="33" t="str">
        <f t="shared" si="6"/>
        <v>-</v>
      </c>
      <c r="BA6" s="33">
        <f t="shared" si="6"/>
        <v>295.92</v>
      </c>
      <c r="BB6" s="33">
        <f t="shared" si="6"/>
        <v>322.33999999999997</v>
      </c>
      <c r="BC6" s="33">
        <f t="shared" si="6"/>
        <v>366.75</v>
      </c>
      <c r="BD6" s="32" t="str">
        <f>IF(BD7="","",IF(BD7="-","【-】","【"&amp;SUBSTITUTE(TEXT(BD7,"#,##0.00"),"-","△")&amp;"】"))</f>
        <v>【378.62】</v>
      </c>
      <c r="BE6" s="33" t="str">
        <f>IF(BE7="",NA(),BE7)</f>
        <v>-</v>
      </c>
      <c r="BF6" s="33" t="str">
        <f t="shared" ref="BF6:BN6" si="7">IF(BF7="",NA(),BF7)</f>
        <v>-</v>
      </c>
      <c r="BG6" s="33">
        <f t="shared" si="7"/>
        <v>354.34</v>
      </c>
      <c r="BH6" s="33">
        <f t="shared" si="7"/>
        <v>333.09</v>
      </c>
      <c r="BI6" s="33">
        <f t="shared" si="7"/>
        <v>287.23</v>
      </c>
      <c r="BJ6" s="33" t="str">
        <f t="shared" si="7"/>
        <v>-</v>
      </c>
      <c r="BK6" s="33" t="str">
        <f t="shared" si="7"/>
        <v>-</v>
      </c>
      <c r="BL6" s="33">
        <f t="shared" si="7"/>
        <v>803.29</v>
      </c>
      <c r="BM6" s="33">
        <f t="shared" si="7"/>
        <v>760.12</v>
      </c>
      <c r="BN6" s="33">
        <f t="shared" si="7"/>
        <v>492.59</v>
      </c>
      <c r="BO6" s="32" t="str">
        <f>IF(BO7="","",IF(BO7="-","【-】","【"&amp;SUBSTITUTE(TEXT(BO7,"#,##0.00"),"-","△")&amp;"】"))</f>
        <v>【623.71】</v>
      </c>
      <c r="BP6" s="33" t="str">
        <f>IF(BP7="",NA(),BP7)</f>
        <v>-</v>
      </c>
      <c r="BQ6" s="33" t="str">
        <f t="shared" ref="BQ6:BY6" si="8">IF(BQ7="",NA(),BQ7)</f>
        <v>-</v>
      </c>
      <c r="BR6" s="33">
        <f t="shared" si="8"/>
        <v>54.19</v>
      </c>
      <c r="BS6" s="33">
        <f t="shared" si="8"/>
        <v>55.93</v>
      </c>
      <c r="BT6" s="33">
        <f t="shared" si="8"/>
        <v>60.13</v>
      </c>
      <c r="BU6" s="33" t="str">
        <f t="shared" si="8"/>
        <v>-</v>
      </c>
      <c r="BV6" s="33" t="str">
        <f t="shared" si="8"/>
        <v>-</v>
      </c>
      <c r="BW6" s="33">
        <f t="shared" si="8"/>
        <v>56.63</v>
      </c>
      <c r="BX6" s="33">
        <f t="shared" si="8"/>
        <v>50.17</v>
      </c>
      <c r="BY6" s="33">
        <f t="shared" si="8"/>
        <v>46.53</v>
      </c>
      <c r="BZ6" s="32" t="str">
        <f>IF(BZ7="","",IF(BZ7="-","【-】","【"&amp;SUBSTITUTE(TEXT(BZ7,"#,##0.00"),"-","△")&amp;"】"))</f>
        <v>【51.88】</v>
      </c>
      <c r="CA6" s="33" t="str">
        <f>IF(CA7="",NA(),CA7)</f>
        <v>-</v>
      </c>
      <c r="CB6" s="33" t="str">
        <f t="shared" ref="CB6:CJ6" si="9">IF(CB7="",NA(),CB7)</f>
        <v>-</v>
      </c>
      <c r="CC6" s="33">
        <f t="shared" si="9"/>
        <v>279.58999999999997</v>
      </c>
      <c r="CD6" s="33">
        <f t="shared" si="9"/>
        <v>272.99</v>
      </c>
      <c r="CE6" s="33">
        <f t="shared" si="9"/>
        <v>255.73</v>
      </c>
      <c r="CF6" s="33" t="str">
        <f t="shared" si="9"/>
        <v>-</v>
      </c>
      <c r="CG6" s="33" t="str">
        <f t="shared" si="9"/>
        <v>-</v>
      </c>
      <c r="CH6" s="33">
        <f t="shared" si="9"/>
        <v>272.66000000000003</v>
      </c>
      <c r="CI6" s="33">
        <f t="shared" si="9"/>
        <v>329.08</v>
      </c>
      <c r="CJ6" s="33">
        <f t="shared" si="9"/>
        <v>373.71</v>
      </c>
      <c r="CK6" s="32" t="str">
        <f>IF(CK7="","",IF(CK7="-","【-】","【"&amp;SUBSTITUTE(TEXT(CK7,"#,##0.00"),"-","△")&amp;"】"))</f>
        <v>【295.51】</v>
      </c>
      <c r="CL6" s="33" t="str">
        <f>IF(CL7="",NA(),CL7)</f>
        <v>-</v>
      </c>
      <c r="CM6" s="33" t="str">
        <f t="shared" ref="CM6:CU6" si="10">IF(CM7="",NA(),CM7)</f>
        <v>-</v>
      </c>
      <c r="CN6" s="33">
        <f t="shared" si="10"/>
        <v>62.5</v>
      </c>
      <c r="CO6" s="33">
        <f t="shared" si="10"/>
        <v>62.5</v>
      </c>
      <c r="CP6" s="33">
        <f t="shared" si="10"/>
        <v>62.5</v>
      </c>
      <c r="CQ6" s="33" t="str">
        <f t="shared" si="10"/>
        <v>-</v>
      </c>
      <c r="CR6" s="33" t="str">
        <f t="shared" si="10"/>
        <v>-</v>
      </c>
      <c r="CS6" s="33">
        <f t="shared" si="10"/>
        <v>58.82</v>
      </c>
      <c r="CT6" s="33">
        <f t="shared" si="10"/>
        <v>51.54</v>
      </c>
      <c r="CU6" s="33">
        <f t="shared" si="10"/>
        <v>44.84</v>
      </c>
      <c r="CV6" s="32" t="str">
        <f>IF(CV7="","",IF(CV7="-","【-】","【"&amp;SUBSTITUTE(TEXT(CV7,"#,##0.00"),"-","△")&amp;"】"))</f>
        <v>【51.98】</v>
      </c>
      <c r="CW6" s="33" t="str">
        <f>IF(CW7="",NA(),CW7)</f>
        <v>-</v>
      </c>
      <c r="CX6" s="33" t="str">
        <f t="shared" ref="CX6:DF6" si="11">IF(CX7="",NA(),CX7)</f>
        <v>-</v>
      </c>
      <c r="CY6" s="33">
        <f t="shared" si="11"/>
        <v>100</v>
      </c>
      <c r="CZ6" s="33">
        <f t="shared" si="11"/>
        <v>100</v>
      </c>
      <c r="DA6" s="33">
        <f t="shared" si="11"/>
        <v>100</v>
      </c>
      <c r="DB6" s="33" t="str">
        <f t="shared" si="11"/>
        <v>-</v>
      </c>
      <c r="DC6" s="33" t="str">
        <f t="shared" si="11"/>
        <v>-</v>
      </c>
      <c r="DD6" s="33">
        <f t="shared" si="11"/>
        <v>71.760000000000005</v>
      </c>
      <c r="DE6" s="33">
        <f t="shared" si="11"/>
        <v>71.599999999999994</v>
      </c>
      <c r="DF6" s="33">
        <f t="shared" si="11"/>
        <v>67.86</v>
      </c>
      <c r="DG6" s="32" t="str">
        <f>IF(DG7="","",IF(DG7="-","【-】","【"&amp;SUBSTITUTE(TEXT(DG7,"#,##0.00"),"-","△")&amp;"】"))</f>
        <v>【80.35】</v>
      </c>
      <c r="DH6" s="33" t="str">
        <f>IF(DH7="",NA(),DH7)</f>
        <v>-</v>
      </c>
      <c r="DI6" s="33" t="str">
        <f t="shared" ref="DI6:DQ6" si="12">IF(DI7="",NA(),DI7)</f>
        <v>-</v>
      </c>
      <c r="DJ6" s="33">
        <f t="shared" si="12"/>
        <v>4.5</v>
      </c>
      <c r="DK6" s="33">
        <f t="shared" si="12"/>
        <v>9.4499999999999993</v>
      </c>
      <c r="DL6" s="33">
        <f t="shared" si="12"/>
        <v>14.4</v>
      </c>
      <c r="DM6" s="33" t="str">
        <f t="shared" si="12"/>
        <v>-</v>
      </c>
      <c r="DN6" s="33" t="str">
        <f t="shared" si="12"/>
        <v>-</v>
      </c>
      <c r="DO6" s="33">
        <f t="shared" si="12"/>
        <v>18.399999999999999</v>
      </c>
      <c r="DP6" s="33">
        <f t="shared" si="12"/>
        <v>23.72</v>
      </c>
      <c r="DQ6" s="33">
        <f t="shared" si="12"/>
        <v>17.809999999999999</v>
      </c>
      <c r="DR6" s="32" t="str">
        <f>IF(DR7="","",IF(DR7="-","【-】","【"&amp;SUBSTITUTE(TEXT(DR7,"#,##0.00"),"-","△")&amp;"】"))</f>
        <v>【34.95】</v>
      </c>
      <c r="DS6" s="33" t="str">
        <f>IF(DS7="",NA(),DS7)</f>
        <v>-</v>
      </c>
      <c r="DT6" s="33" t="str">
        <f t="shared" ref="DT6:EB6" si="13">IF(DT7="",NA(),DT7)</f>
        <v>-</v>
      </c>
      <c r="DU6" s="33" t="str">
        <f t="shared" si="13"/>
        <v>-</v>
      </c>
      <c r="DV6" s="33" t="str">
        <f t="shared" si="13"/>
        <v>-</v>
      </c>
      <c r="DW6" s="33" t="str">
        <f t="shared" si="13"/>
        <v>-</v>
      </c>
      <c r="DX6" s="33" t="str">
        <f t="shared" si="13"/>
        <v>-</v>
      </c>
      <c r="DY6" s="33" t="str">
        <f t="shared" si="13"/>
        <v>-</v>
      </c>
      <c r="DZ6" s="33" t="str">
        <f t="shared" si="13"/>
        <v>-</v>
      </c>
      <c r="EA6" s="33" t="str">
        <f t="shared" si="13"/>
        <v>-</v>
      </c>
      <c r="EB6" s="33" t="str">
        <f t="shared" si="13"/>
        <v>-</v>
      </c>
      <c r="EC6" s="32" t="str">
        <f>IF(EC7="","",IF(EC7="-","【-】","【"&amp;SUBSTITUTE(TEXT(EC7,"#,##0.00"),"-","△")&amp;"】"))</f>
        <v>【-】</v>
      </c>
      <c r="ED6" s="33" t="str">
        <f>IF(ED7="",NA(),ED7)</f>
        <v>-</v>
      </c>
      <c r="EE6" s="33" t="str">
        <f t="shared" ref="EE6:EM6" si="14">IF(EE7="",NA(),EE7)</f>
        <v>-</v>
      </c>
      <c r="EF6" s="33" t="str">
        <f t="shared" si="14"/>
        <v>-</v>
      </c>
      <c r="EG6" s="33" t="str">
        <f t="shared" si="14"/>
        <v>-</v>
      </c>
      <c r="EH6" s="33" t="str">
        <f t="shared" si="14"/>
        <v>-</v>
      </c>
      <c r="EI6" s="33" t="str">
        <f t="shared" si="14"/>
        <v>-</v>
      </c>
      <c r="EJ6" s="33" t="str">
        <f t="shared" si="14"/>
        <v>-</v>
      </c>
      <c r="EK6" s="33" t="str">
        <f t="shared" si="14"/>
        <v>-</v>
      </c>
      <c r="EL6" s="33" t="str">
        <f t="shared" si="14"/>
        <v>-</v>
      </c>
      <c r="EM6" s="33" t="str">
        <f t="shared" si="14"/>
        <v>-</v>
      </c>
      <c r="EN6" s="32" t="str">
        <f>IF(EN7="","",IF(EN7="-","【-】","【"&amp;SUBSTITUTE(TEXT(EN7,"#,##0.00"),"-","△")&amp;"】"))</f>
        <v>【-】</v>
      </c>
    </row>
    <row r="7" spans="1:147" s="34" customFormat="1">
      <c r="A7" s="26"/>
      <c r="B7" s="35">
        <v>2015</v>
      </c>
      <c r="C7" s="35">
        <v>322016</v>
      </c>
      <c r="D7" s="35">
        <v>46</v>
      </c>
      <c r="E7" s="35">
        <v>18</v>
      </c>
      <c r="F7" s="35">
        <v>1</v>
      </c>
      <c r="G7" s="35">
        <v>0</v>
      </c>
      <c r="H7" s="35" t="s">
        <v>95</v>
      </c>
      <c r="I7" s="35" t="s">
        <v>96</v>
      </c>
      <c r="J7" s="35" t="s">
        <v>97</v>
      </c>
      <c r="K7" s="35" t="s">
        <v>98</v>
      </c>
      <c r="L7" s="35" t="s">
        <v>99</v>
      </c>
      <c r="M7" s="36" t="s">
        <v>100</v>
      </c>
      <c r="N7" s="36">
        <v>-12.66</v>
      </c>
      <c r="O7" s="36">
        <v>0.01</v>
      </c>
      <c r="P7" s="36">
        <v>100</v>
      </c>
      <c r="Q7" s="36">
        <v>3024</v>
      </c>
      <c r="R7" s="36">
        <v>204952</v>
      </c>
      <c r="S7" s="36">
        <v>572.99</v>
      </c>
      <c r="T7" s="36">
        <v>357.69</v>
      </c>
      <c r="U7" s="36">
        <v>15</v>
      </c>
      <c r="V7" s="36">
        <v>0.24</v>
      </c>
      <c r="W7" s="36">
        <v>62.5</v>
      </c>
      <c r="X7" s="36" t="s">
        <v>100</v>
      </c>
      <c r="Y7" s="36" t="s">
        <v>100</v>
      </c>
      <c r="Z7" s="36">
        <v>70.209999999999994</v>
      </c>
      <c r="AA7" s="36">
        <v>77.14</v>
      </c>
      <c r="AB7" s="36">
        <v>74.290000000000006</v>
      </c>
      <c r="AC7" s="36" t="s">
        <v>100</v>
      </c>
      <c r="AD7" s="36" t="s">
        <v>100</v>
      </c>
      <c r="AE7" s="36">
        <v>95.22</v>
      </c>
      <c r="AF7" s="36">
        <v>99.54</v>
      </c>
      <c r="AG7" s="36">
        <v>105.63</v>
      </c>
      <c r="AH7" s="36">
        <v>95.17</v>
      </c>
      <c r="AI7" s="36" t="s">
        <v>100</v>
      </c>
      <c r="AJ7" s="36" t="s">
        <v>100</v>
      </c>
      <c r="AK7" s="36">
        <v>808.3</v>
      </c>
      <c r="AL7" s="36">
        <v>856.51</v>
      </c>
      <c r="AM7" s="36">
        <v>806.74</v>
      </c>
      <c r="AN7" s="36" t="s">
        <v>100</v>
      </c>
      <c r="AO7" s="36" t="s">
        <v>100</v>
      </c>
      <c r="AP7" s="36">
        <v>189</v>
      </c>
      <c r="AQ7" s="36">
        <v>59.52</v>
      </c>
      <c r="AR7" s="36">
        <v>102.8</v>
      </c>
      <c r="AS7" s="36">
        <v>208.1</v>
      </c>
      <c r="AT7" s="36" t="s">
        <v>100</v>
      </c>
      <c r="AU7" s="36" t="s">
        <v>100</v>
      </c>
      <c r="AV7" s="36">
        <v>117.37</v>
      </c>
      <c r="AW7" s="36">
        <v>27.48</v>
      </c>
      <c r="AX7" s="36">
        <v>30.19</v>
      </c>
      <c r="AY7" s="36" t="s">
        <v>100</v>
      </c>
      <c r="AZ7" s="36" t="s">
        <v>100</v>
      </c>
      <c r="BA7" s="36">
        <v>295.92</v>
      </c>
      <c r="BB7" s="36">
        <v>322.33999999999997</v>
      </c>
      <c r="BC7" s="36">
        <v>366.75</v>
      </c>
      <c r="BD7" s="36">
        <v>378.62</v>
      </c>
      <c r="BE7" s="36" t="s">
        <v>100</v>
      </c>
      <c r="BF7" s="36" t="s">
        <v>100</v>
      </c>
      <c r="BG7" s="36">
        <v>354.34</v>
      </c>
      <c r="BH7" s="36">
        <v>333.09</v>
      </c>
      <c r="BI7" s="36">
        <v>287.23</v>
      </c>
      <c r="BJ7" s="36" t="s">
        <v>100</v>
      </c>
      <c r="BK7" s="36" t="s">
        <v>100</v>
      </c>
      <c r="BL7" s="36">
        <v>803.29</v>
      </c>
      <c r="BM7" s="36">
        <v>760.12</v>
      </c>
      <c r="BN7" s="36">
        <v>492.59</v>
      </c>
      <c r="BO7" s="36">
        <v>623.71</v>
      </c>
      <c r="BP7" s="36" t="s">
        <v>100</v>
      </c>
      <c r="BQ7" s="36" t="s">
        <v>100</v>
      </c>
      <c r="BR7" s="36">
        <v>54.19</v>
      </c>
      <c r="BS7" s="36">
        <v>55.93</v>
      </c>
      <c r="BT7" s="36">
        <v>60.13</v>
      </c>
      <c r="BU7" s="36" t="s">
        <v>100</v>
      </c>
      <c r="BV7" s="36" t="s">
        <v>100</v>
      </c>
      <c r="BW7" s="36">
        <v>56.63</v>
      </c>
      <c r="BX7" s="36">
        <v>50.17</v>
      </c>
      <c r="BY7" s="36">
        <v>46.53</v>
      </c>
      <c r="BZ7" s="36">
        <v>51.88</v>
      </c>
      <c r="CA7" s="36" t="s">
        <v>100</v>
      </c>
      <c r="CB7" s="36" t="s">
        <v>100</v>
      </c>
      <c r="CC7" s="36">
        <v>279.58999999999997</v>
      </c>
      <c r="CD7" s="36">
        <v>272.99</v>
      </c>
      <c r="CE7" s="36">
        <v>255.73</v>
      </c>
      <c r="CF7" s="36" t="s">
        <v>100</v>
      </c>
      <c r="CG7" s="36" t="s">
        <v>100</v>
      </c>
      <c r="CH7" s="36">
        <v>272.66000000000003</v>
      </c>
      <c r="CI7" s="36">
        <v>329.08</v>
      </c>
      <c r="CJ7" s="36">
        <v>373.71</v>
      </c>
      <c r="CK7" s="36">
        <v>295.51</v>
      </c>
      <c r="CL7" s="36" t="s">
        <v>100</v>
      </c>
      <c r="CM7" s="36" t="s">
        <v>100</v>
      </c>
      <c r="CN7" s="36">
        <v>62.5</v>
      </c>
      <c r="CO7" s="36">
        <v>62.5</v>
      </c>
      <c r="CP7" s="36">
        <v>62.5</v>
      </c>
      <c r="CQ7" s="36" t="s">
        <v>100</v>
      </c>
      <c r="CR7" s="36" t="s">
        <v>100</v>
      </c>
      <c r="CS7" s="36">
        <v>58.82</v>
      </c>
      <c r="CT7" s="36">
        <v>51.54</v>
      </c>
      <c r="CU7" s="36">
        <v>44.84</v>
      </c>
      <c r="CV7" s="36">
        <v>51.98</v>
      </c>
      <c r="CW7" s="36" t="s">
        <v>100</v>
      </c>
      <c r="CX7" s="36" t="s">
        <v>100</v>
      </c>
      <c r="CY7" s="36">
        <v>100</v>
      </c>
      <c r="CZ7" s="36">
        <v>100</v>
      </c>
      <c r="DA7" s="36">
        <v>100</v>
      </c>
      <c r="DB7" s="36" t="s">
        <v>100</v>
      </c>
      <c r="DC7" s="36" t="s">
        <v>100</v>
      </c>
      <c r="DD7" s="36">
        <v>71.760000000000005</v>
      </c>
      <c r="DE7" s="36">
        <v>71.599999999999994</v>
      </c>
      <c r="DF7" s="36">
        <v>67.86</v>
      </c>
      <c r="DG7" s="36">
        <v>80.349999999999994</v>
      </c>
      <c r="DH7" s="36" t="s">
        <v>100</v>
      </c>
      <c r="DI7" s="36" t="s">
        <v>100</v>
      </c>
      <c r="DJ7" s="36">
        <v>4.5</v>
      </c>
      <c r="DK7" s="36">
        <v>9.4499999999999993</v>
      </c>
      <c r="DL7" s="36">
        <v>14.4</v>
      </c>
      <c r="DM7" s="36" t="s">
        <v>100</v>
      </c>
      <c r="DN7" s="36" t="s">
        <v>100</v>
      </c>
      <c r="DO7" s="36">
        <v>18.399999999999999</v>
      </c>
      <c r="DP7" s="36">
        <v>23.72</v>
      </c>
      <c r="DQ7" s="36">
        <v>17.809999999999999</v>
      </c>
      <c r="DR7" s="36">
        <v>34.950000000000003</v>
      </c>
      <c r="DS7" s="36" t="s">
        <v>100</v>
      </c>
      <c r="DT7" s="36" t="s">
        <v>100</v>
      </c>
      <c r="DU7" s="36" t="s">
        <v>100</v>
      </c>
      <c r="DV7" s="36" t="s">
        <v>100</v>
      </c>
      <c r="DW7" s="36" t="s">
        <v>100</v>
      </c>
      <c r="DX7" s="36" t="s">
        <v>100</v>
      </c>
      <c r="DY7" s="36" t="s">
        <v>100</v>
      </c>
      <c r="DZ7" s="36" t="s">
        <v>100</v>
      </c>
      <c r="EA7" s="36" t="s">
        <v>100</v>
      </c>
      <c r="EB7" s="36" t="s">
        <v>100</v>
      </c>
      <c r="EC7" s="36" t="s">
        <v>100</v>
      </c>
      <c r="ED7" s="36" t="s">
        <v>100</v>
      </c>
      <c r="EE7" s="36" t="s">
        <v>100</v>
      </c>
      <c r="EF7" s="36" t="s">
        <v>100</v>
      </c>
      <c r="EG7" s="36" t="s">
        <v>100</v>
      </c>
      <c r="EH7" s="36" t="s">
        <v>100</v>
      </c>
      <c r="EI7" s="36" t="s">
        <v>100</v>
      </c>
      <c r="EJ7" s="36" t="s">
        <v>100</v>
      </c>
      <c r="EK7" s="36" t="s">
        <v>100</v>
      </c>
      <c r="EL7" s="36" t="s">
        <v>100</v>
      </c>
      <c r="EM7" s="36" t="s">
        <v>100</v>
      </c>
      <c r="EN7" s="36" t="s">
        <v>100</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101</v>
      </c>
      <c r="C9" s="38" t="s">
        <v>102</v>
      </c>
      <c r="D9" s="38" t="s">
        <v>103</v>
      </c>
      <c r="E9" s="38" t="s">
        <v>104</v>
      </c>
      <c r="F9" s="38" t="s">
        <v>105</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2017-02-23T07:58:05Z</cp:lastPrinted>
  <dcterms:created xsi:type="dcterms:W3CDTF">2017-02-08T02:43:01Z</dcterms:created>
  <dcterms:modified xsi:type="dcterms:W3CDTF">2017-02-23T07:58:09Z</dcterms:modified>
  <cp:category/>
</cp:coreProperties>
</file>