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15" windowWidth="11625" windowHeight="1152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R18" i="5" s="1"/>
  <c r="LO8" i="5"/>
  <c r="LF8" i="5"/>
  <c r="LF12" i="5" s="1"/>
  <c r="LE8" i="5"/>
  <c r="KV8" i="5"/>
  <c r="KU8" i="5"/>
  <c r="KT8" i="5"/>
  <c r="KK8" i="5"/>
  <c r="KJ8" i="5"/>
  <c r="JZ8" i="5"/>
  <c r="JQ8" i="5"/>
  <c r="JT18" i="5" s="1"/>
  <c r="JP8" i="5"/>
  <c r="JG8" i="5"/>
  <c r="JF8" i="5"/>
  <c r="IW8" i="5"/>
  <c r="JA12" i="5" s="1"/>
  <c r="IV8" i="5"/>
  <c r="IU8" i="5"/>
  <c r="IL8" i="5"/>
  <c r="IK8" i="5"/>
  <c r="IA8" i="5"/>
  <c r="HR8" i="5"/>
  <c r="HU12" i="5" s="1"/>
  <c r="HQ8" i="5"/>
  <c r="HH8" i="5"/>
  <c r="HH12" i="5" s="1"/>
  <c r="HG8" i="5"/>
  <c r="GX8" i="5"/>
  <c r="GW8" i="5"/>
  <c r="GV8" i="5"/>
  <c r="GL8" i="5"/>
  <c r="GB8" i="5"/>
  <c r="FR8" i="5"/>
  <c r="FH8" i="5"/>
  <c r="EX8" i="5"/>
  <c r="EW8" i="5"/>
  <c r="EM8" i="5"/>
  <c r="EC8" i="5"/>
  <c r="DS8" i="5"/>
  <c r="DI8" i="5"/>
  <c r="CY8" i="5"/>
  <c r="CX8" i="5"/>
  <c r="CN8" i="5"/>
  <c r="CD8" i="5"/>
  <c r="BS8" i="5"/>
  <c r="BH8" i="5"/>
  <c r="AW8" i="5"/>
  <c r="AW6" i="5"/>
  <c r="L19" i="4" s="1"/>
  <c r="AV6" i="5"/>
  <c r="AU6" i="5"/>
  <c r="AT6" i="5"/>
  <c r="AS6" i="5"/>
  <c r="AR6" i="5"/>
  <c r="J16" i="4" s="1"/>
  <c r="AQ6" i="5"/>
  <c r="H16" i="4" s="1"/>
  <c r="AP6" i="5"/>
  <c r="AO6" i="5"/>
  <c r="N15" i="4" s="1"/>
  <c r="AN6" i="5"/>
  <c r="AM6" i="5"/>
  <c r="AL6" i="5"/>
  <c r="AK6" i="5"/>
  <c r="AJ6" i="5"/>
  <c r="N14" i="4" s="1"/>
  <c r="AI6" i="5"/>
  <c r="L14" i="4" s="1"/>
  <c r="AH6" i="5"/>
  <c r="AG6" i="5"/>
  <c r="H14" i="4" s="1"/>
  <c r="AF6" i="5"/>
  <c r="AE6" i="5"/>
  <c r="AD6" i="5"/>
  <c r="AC6" i="5"/>
  <c r="AB6" i="5"/>
  <c r="H13" i="4" s="1"/>
  <c r="AA6" i="5"/>
  <c r="F13" i="4" s="1"/>
  <c r="Z6" i="5"/>
  <c r="Y6" i="5"/>
  <c r="L12" i="4" s="1"/>
  <c r="X6" i="5"/>
  <c r="W6" i="5"/>
  <c r="V6" i="5"/>
  <c r="U6" i="5"/>
  <c r="T6" i="5"/>
  <c r="S6" i="5"/>
  <c r="J7" i="4" s="1"/>
  <c r="R6" i="5"/>
  <c r="Q6" i="5"/>
  <c r="P6" i="5"/>
  <c r="N5" i="4" s="1"/>
  <c r="O6" i="5"/>
  <c r="J5" i="4" s="1"/>
  <c r="N6" i="5"/>
  <c r="F5" i="4" s="1"/>
  <c r="M6" i="5"/>
  <c r="B5" i="4" s="1"/>
  <c r="L6" i="5"/>
  <c r="FS8" i="5" s="1"/>
  <c r="K6" i="5"/>
  <c r="J3" i="4" s="1"/>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L16" i="4"/>
  <c r="F16" i="4"/>
  <c r="L15" i="4"/>
  <c r="J15" i="4"/>
  <c r="H15" i="4"/>
  <c r="F15" i="4"/>
  <c r="J14" i="4"/>
  <c r="F14" i="4"/>
  <c r="N13" i="4"/>
  <c r="L13" i="4"/>
  <c r="J13" i="4"/>
  <c r="N12" i="4"/>
  <c r="J12" i="4"/>
  <c r="H12" i="4"/>
  <c r="F12" i="4"/>
  <c r="B9" i="4"/>
  <c r="B3" i="4"/>
  <c r="HT18" i="5" l="1"/>
  <c r="LS12" i="5"/>
  <c r="JS12"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<sst xmlns="http://schemas.openxmlformats.org/spreadsheetml/2006/main" count="1036" uniqueCount="178">
  <si>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</si>
  <si>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</si>
  <si>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</si>
  <si>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</si>
  <si>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</si>
  <si>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</si>
  <si>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</si>
  <si>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</si>
  <si>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</si>
  <si>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</si>
  <si>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</si>
  <si>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</si>
  <si>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</si>
  <si>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</si>
  <si>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</si>
  <si>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</si>
  <si>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</si>
  <si>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</si>
  <si>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</si>
  <si>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</si>
  <si>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</si>
  <si>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</si>
  <si>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</si>
  <si>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</si>
  <si>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</si>
  <si>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</si>
  <si>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</si>
  <si>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</si>
  <si>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</si>
  <si>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</si>
  <si>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</si>
  <si>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</si>
  <si>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</si>
  <si>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</si>
  <si>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</si>
  <si>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</si>
  <si>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</si>
  <si>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</si>
  <si>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</si>
  <si>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</si>
  <si>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</si>
  <si>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</si>
  <si>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</si>
  <si>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</si>
  <si>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</si>
  <si>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</si>
  <si>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</si>
  <si>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</si>
  <si>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</si>
  <si>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</si>
  <si>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</si>
  <si>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</si>
  <si>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</si>
  <si>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</si>
  <si>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</si>
  <si>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</si>
  <si>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</si>
  <si>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</si>
  <si>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</si>
  <si>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</si>
  <si>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</si>
  <si>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</si>
  <si>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</si>
  <si>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</si>
  <si>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</si>
  <si>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</si>
  <si>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</si>
  <si>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</si>
  <si>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</si>
  <si>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</si>
  <si>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</si>
  <si>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</si>
  <si>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</si>
  <si>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</si>
  <si>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</si>
  <si>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</si>
  <si>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</si>
  <si>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</si>
  <si>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</si>
  <si>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</si>
  <si>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</si>
  <si>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</si>
  <si>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</si>
  <si>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</si>
  <si>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</si>
  <si>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</si>
  <si>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</si>
  <si>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</si>
  <si>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</si>
  <si>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</si>
  <si>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</si>
  <si>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</si>
  <si>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</si>
  <si>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</si>
  <si>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</si>
  <si>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</si>
  <si>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</si>
  <si>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</si>
  <si>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</si>
  <si>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</si>
  <si>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</si>
  <si>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</si>
  <si>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</si>
  <si>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</si>
  <si>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</si>
  <si>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</si>
  <si>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</si>
  <si>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</si>
  <si>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</si>
  <si>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</si>
  <si>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</si>
  <si>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</si>
  <si>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</si>
  <si>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</si>
  <si>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325058</t>
  </si>
  <si>
    <t>47</t>
  </si>
  <si>
    <t>04</t>
  </si>
  <si>
    <t>0</t>
  </si>
  <si>
    <t>000</t>
  </si>
  <si>
    <t>島根県　吉賀町</t>
  </si>
  <si>
    <t>法非適用</t>
  </si>
  <si>
    <t>電気事業</t>
  </si>
  <si>
    <t>該当数値なし</t>
  </si>
  <si>
    <t>-</t>
  </si>
  <si>
    <t>平成47年5月31日　吉賀町小水力発電所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</si>
  <si>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</si>
  <si>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</si>
  <si>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</si>
  <si>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</si>
  <si>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</si>
  <si>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</si>
  <si>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</si>
  <si>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</si>
  <si>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</si>
  <si>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</si>
  <si>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</si>
  <si>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</si>
  <si>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</si>
  <si>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</si>
  <si>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</si>
  <si>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</si>
  <si>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</si>
  <si>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</si>
  <si>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</si>
  <si>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</si>
  <si>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</si>
  <si>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</si>
  <si>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</si>
  <si>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</si>
  <si>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</si>
  <si>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</si>
  <si>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</si>
  <si>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</si>
  <si>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</si>
  <si>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</si>
  <si>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</si>
  <si>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</si>
  <si>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</si>
  <si>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</si>
  <si>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</si>
  <si>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</si>
  <si>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</si>
  <si>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</si>
  <si>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</si>
  <si>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</si>
  <si>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</si>
  <si>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</si>
  <si>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</si>
  <si>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</si>
  <si>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</si>
  <si>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</si>
  <si>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</si>
  <si>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平成47年5月31日　吉賀町小水力発電所</t>
    <phoneticPr fontId="3"/>
  </si>
  <si>
    <t>平成47年5月31日　吉賀町小水力発電所</t>
    <phoneticPr fontId="3"/>
  </si>
  <si>
    <t>　当発電所は平成２７年に改修工事を完了し、設備を一新したため、現在の設備状態を長期間維持することが求められる。また、経営の健全性・効率性のついても改修工事費の支払いが終了し収益的比率の改善が期待できること、供給原価が類似団体よりも低価格なことから現在の体制を維持しつつ、固定価格買取制度終了後の運営体制を検討していくことが望ましい。
　平成３２年度までに策定を予定している経営戦略のなかで、吉賀町まちづくり計画等の各種計画との整合性を図りながら、中長期的な維持管理計画の確立と設備維持管理費の削減に努める。</t>
    <rPh sb="2" eb="4">
      <t>ハツデン</t>
    </rPh>
    <rPh sb="4" eb="5">
      <t>ショ</t>
    </rPh>
    <rPh sb="6" eb="8">
      <t>ヘイセイ</t>
    </rPh>
    <rPh sb="10" eb="11">
      <t>ネン</t>
    </rPh>
    <rPh sb="12" eb="14">
      <t>カイシュウ</t>
    </rPh>
    <rPh sb="14" eb="16">
      <t>コウジ</t>
    </rPh>
    <rPh sb="17" eb="19">
      <t>カンリョウ</t>
    </rPh>
    <rPh sb="21" eb="23">
      <t>セツビ</t>
    </rPh>
    <rPh sb="24" eb="26">
      <t>イッシン</t>
    </rPh>
    <rPh sb="31" eb="33">
      <t>ゲンザイ</t>
    </rPh>
    <rPh sb="34" eb="36">
      <t>セツビ</t>
    </rPh>
    <rPh sb="36" eb="38">
      <t>ジョウタイ</t>
    </rPh>
    <rPh sb="39" eb="40">
      <t>ナガ</t>
    </rPh>
    <rPh sb="40" eb="42">
      <t>キカン</t>
    </rPh>
    <rPh sb="42" eb="44">
      <t>イジ</t>
    </rPh>
    <rPh sb="49" eb="50">
      <t>モト</t>
    </rPh>
    <rPh sb="58" eb="60">
      <t>ケイエイ</t>
    </rPh>
    <rPh sb="61" eb="64">
      <t>ケンゼンセイ</t>
    </rPh>
    <rPh sb="65" eb="68">
      <t>コウリツセイ</t>
    </rPh>
    <rPh sb="73" eb="75">
      <t>カイシュウ</t>
    </rPh>
    <rPh sb="75" eb="77">
      <t>コウジ</t>
    </rPh>
    <rPh sb="77" eb="78">
      <t>ヒ</t>
    </rPh>
    <rPh sb="79" eb="81">
      <t>シハラ</t>
    </rPh>
    <rPh sb="83" eb="85">
      <t>シュウリョウ</t>
    </rPh>
    <rPh sb="86" eb="89">
      <t>シュウエキテキ</t>
    </rPh>
    <rPh sb="89" eb="91">
      <t>ヒリツ</t>
    </rPh>
    <rPh sb="92" eb="94">
      <t>カイゼン</t>
    </rPh>
    <rPh sb="95" eb="97">
      <t>キタイ</t>
    </rPh>
    <rPh sb="103" eb="105">
      <t>キョウキュウ</t>
    </rPh>
    <rPh sb="105" eb="107">
      <t>ゲンカ</t>
    </rPh>
    <rPh sb="108" eb="110">
      <t>ルイジ</t>
    </rPh>
    <rPh sb="110" eb="112">
      <t>ダンタイ</t>
    </rPh>
    <rPh sb="115" eb="118">
      <t>テイカカク</t>
    </rPh>
    <rPh sb="123" eb="125">
      <t>ゲンザイ</t>
    </rPh>
    <rPh sb="126" eb="128">
      <t>タイセイ</t>
    </rPh>
    <rPh sb="129" eb="131">
      <t>イジ</t>
    </rPh>
    <rPh sb="135" eb="137">
      <t>コテイ</t>
    </rPh>
    <rPh sb="137" eb="139">
      <t>カカク</t>
    </rPh>
    <rPh sb="139" eb="141">
      <t>カイトリ</t>
    </rPh>
    <rPh sb="141" eb="143">
      <t>セイド</t>
    </rPh>
    <rPh sb="143" eb="146">
      <t>シュウリョウゴ</t>
    </rPh>
    <rPh sb="147" eb="149">
      <t>ウンエイ</t>
    </rPh>
    <rPh sb="149" eb="151">
      <t>タイセイ</t>
    </rPh>
    <rPh sb="152" eb="154">
      <t>ケントウ</t>
    </rPh>
    <rPh sb="161" eb="162">
      <t>ノゾ</t>
    </rPh>
    <rPh sb="168" eb="170">
      <t>ヘイセイ</t>
    </rPh>
    <rPh sb="172" eb="174">
      <t>ネンド</t>
    </rPh>
    <rPh sb="177" eb="179">
      <t>サクテイ</t>
    </rPh>
    <rPh sb="180" eb="182">
      <t>ヨテイ</t>
    </rPh>
    <rPh sb="186" eb="188">
      <t>ケイエイ</t>
    </rPh>
    <rPh sb="188" eb="190">
      <t>センリャク</t>
    </rPh>
    <rPh sb="195" eb="198">
      <t>ヨシカチョウ</t>
    </rPh>
    <rPh sb="203" eb="205">
      <t>ケイカク</t>
    </rPh>
    <rPh sb="205" eb="206">
      <t>トウ</t>
    </rPh>
    <rPh sb="207" eb="209">
      <t>カクシュ</t>
    </rPh>
    <rPh sb="209" eb="211">
      <t>ケイカク</t>
    </rPh>
    <rPh sb="213" eb="216">
      <t>セイゴウセイ</t>
    </rPh>
    <rPh sb="217" eb="218">
      <t>ハカ</t>
    </rPh>
    <rPh sb="223" eb="226">
      <t>チュウチョウキ</t>
    </rPh>
    <rPh sb="226" eb="227">
      <t>テキ</t>
    </rPh>
    <rPh sb="228" eb="230">
      <t>イジ</t>
    </rPh>
    <rPh sb="230" eb="232">
      <t>カンリ</t>
    </rPh>
    <rPh sb="232" eb="234">
      <t>ケイカク</t>
    </rPh>
    <rPh sb="235" eb="237">
      <t>カクリツ</t>
    </rPh>
    <rPh sb="238" eb="240">
      <t>セツビ</t>
    </rPh>
    <rPh sb="246" eb="248">
      <t>サクゲン</t>
    </rPh>
    <rPh sb="249" eb="250">
      <t>ツト</t>
    </rPh>
    <phoneticPr fontId="3"/>
  </si>
  <si>
    <t>　設備利用率が類似団体より高く、現設備を効率的に運用できているといえる。
　一方、FIT収入割合は類似団体よりも高く、類似団体と比べFITに依存した運用となっている。そのため、固定価格買取制度の調達期間終了後に収入が減少するリスクがある。</t>
    <rPh sb="1" eb="3">
      <t>セツビ</t>
    </rPh>
    <rPh sb="3" eb="6">
      <t>リヨウリツ</t>
    </rPh>
    <rPh sb="7" eb="9">
      <t>ルイジ</t>
    </rPh>
    <rPh sb="9" eb="11">
      <t>ダンタイ</t>
    </rPh>
    <rPh sb="13" eb="14">
      <t>タカ</t>
    </rPh>
    <rPh sb="16" eb="17">
      <t>ゲン</t>
    </rPh>
    <rPh sb="17" eb="19">
      <t>セツビ</t>
    </rPh>
    <rPh sb="20" eb="23">
      <t>コウリツテキ</t>
    </rPh>
    <rPh sb="24" eb="26">
      <t>ウンヨウ</t>
    </rPh>
    <rPh sb="38" eb="40">
      <t>イッポウ</t>
    </rPh>
    <rPh sb="44" eb="46">
      <t>シュウニュウ</t>
    </rPh>
    <rPh sb="46" eb="48">
      <t>ワリアイ</t>
    </rPh>
    <rPh sb="49" eb="51">
      <t>ルイジ</t>
    </rPh>
    <rPh sb="51" eb="53">
      <t>ダンタイ</t>
    </rPh>
    <rPh sb="56" eb="57">
      <t>タカ</t>
    </rPh>
    <rPh sb="59" eb="61">
      <t>ルイジ</t>
    </rPh>
    <rPh sb="61" eb="63">
      <t>ダンタイ</t>
    </rPh>
    <rPh sb="64" eb="65">
      <t>クラ</t>
    </rPh>
    <rPh sb="70" eb="72">
      <t>イゾン</t>
    </rPh>
    <rPh sb="74" eb="76">
      <t>ウンヨウ</t>
    </rPh>
    <rPh sb="88" eb="90">
      <t>コテイ</t>
    </rPh>
    <rPh sb="90" eb="92">
      <t>カカク</t>
    </rPh>
    <rPh sb="92" eb="94">
      <t>カイトリ</t>
    </rPh>
    <rPh sb="94" eb="96">
      <t>セイド</t>
    </rPh>
    <rPh sb="97" eb="99">
      <t>チョウタツ</t>
    </rPh>
    <rPh sb="99" eb="101">
      <t>キカン</t>
    </rPh>
    <rPh sb="101" eb="104">
      <t>シュウリョウゴ</t>
    </rPh>
    <rPh sb="105" eb="107">
      <t>シュウニュウ</t>
    </rPh>
    <rPh sb="108" eb="110">
      <t>ゲンショウ</t>
    </rPh>
    <phoneticPr fontId="3"/>
  </si>
  <si>
    <t xml:space="preserve">小水力発電事業基金積立金　35,709千円　（目的：将来的な補修等に対応するため。）
一般会計への繰出し　　　　14,000千円　（目的：全額をまちづくり基金積立金へ充当。将来的な子育て支援事業（保育料無償化等）に充てるため。)
</t>
    <rPh sb="0" eb="1">
      <t>ショウ</t>
    </rPh>
    <rPh sb="1" eb="3">
      <t>スイリョク</t>
    </rPh>
    <rPh sb="3" eb="5">
      <t>ハツデン</t>
    </rPh>
    <rPh sb="5" eb="7">
      <t>ジギョウ</t>
    </rPh>
    <rPh sb="7" eb="9">
      <t>キキン</t>
    </rPh>
    <rPh sb="9" eb="11">
      <t>ツミタテ</t>
    </rPh>
    <rPh sb="11" eb="12">
      <t>キン</t>
    </rPh>
    <rPh sb="19" eb="20">
      <t>セン</t>
    </rPh>
    <rPh sb="20" eb="21">
      <t>エン</t>
    </rPh>
    <rPh sb="23" eb="25">
      <t>モクテキ</t>
    </rPh>
    <rPh sb="26" eb="29">
      <t>ショウライテキ</t>
    </rPh>
    <rPh sb="30" eb="32">
      <t>ホシュウ</t>
    </rPh>
    <rPh sb="32" eb="33">
      <t>トウ</t>
    </rPh>
    <rPh sb="34" eb="36">
      <t>タイオウ</t>
    </rPh>
    <rPh sb="44" eb="46">
      <t>イッパン</t>
    </rPh>
    <rPh sb="46" eb="48">
      <t>カイケイ</t>
    </rPh>
    <rPh sb="50" eb="52">
      <t>クリダ</t>
    </rPh>
    <rPh sb="63" eb="64">
      <t>セン</t>
    </rPh>
    <rPh sb="64" eb="65">
      <t>エン</t>
    </rPh>
    <rPh sb="67" eb="69">
      <t>モクテキ</t>
    </rPh>
    <rPh sb="70" eb="72">
      <t>ゼンガク</t>
    </rPh>
    <rPh sb="78" eb="80">
      <t>キキン</t>
    </rPh>
    <rPh sb="80" eb="82">
      <t>ツミタ</t>
    </rPh>
    <rPh sb="82" eb="83">
      <t>キン</t>
    </rPh>
    <rPh sb="84" eb="86">
      <t>ジュウトウ</t>
    </rPh>
    <rPh sb="87" eb="90">
      <t>ショウライテキ</t>
    </rPh>
    <rPh sb="91" eb="93">
      <t>コソダ</t>
    </rPh>
    <rPh sb="94" eb="96">
      <t>シエン</t>
    </rPh>
    <rPh sb="96" eb="98">
      <t>ジギョウ</t>
    </rPh>
    <rPh sb="99" eb="101">
      <t>ホイク</t>
    </rPh>
    <rPh sb="101" eb="102">
      <t>リョウ</t>
    </rPh>
    <rPh sb="102" eb="105">
      <t>ムショウカ</t>
    </rPh>
    <rPh sb="105" eb="106">
      <t>トウ</t>
    </rPh>
    <rPh sb="108" eb="109">
      <t>ア</t>
    </rPh>
    <phoneticPr fontId="3"/>
  </si>
  <si>
    <t xml:space="preserve">　２７年度の収益的比率と営業収支比率は、類似団体の平均値を下回っているが１００％を超えており、人件費等の費用を収益で補えているといえる。
　２７年度は改修工事費の支払いがあった年度であり、総収益と総費用（収益的収支）の差額は改修工事費の支払いに充てたため、総収益と総費用が等しくなっている。
　翌年度からは改修工事費の支払いがなくなるため、総収益が総費用を上回ると考えられる。よって、翌年度以降、上記の比率は改善する見通しである。また、収支の差額の一部を設備の維持管理等の財源とする予定である。
</t>
    <rPh sb="6" eb="9">
      <t>シュウエキテキ</t>
    </rPh>
    <rPh sb="9" eb="11">
      <t>ヒリツ</t>
    </rPh>
    <rPh sb="41" eb="42">
      <t>コ</t>
    </rPh>
    <rPh sb="47" eb="50">
      <t>ジンケンヒ</t>
    </rPh>
    <rPh sb="50" eb="51">
      <t>トウ</t>
    </rPh>
    <rPh sb="52" eb="54">
      <t>ヒヨウ</t>
    </rPh>
    <rPh sb="55" eb="57">
      <t>シュウエキ</t>
    </rPh>
    <rPh sb="58" eb="59">
      <t>オギナ</t>
    </rPh>
    <rPh sb="75" eb="77">
      <t>カイシュウ</t>
    </rPh>
    <rPh sb="77" eb="79">
      <t>コウジ</t>
    </rPh>
    <rPh sb="79" eb="80">
      <t>ヒ</t>
    </rPh>
    <rPh sb="81" eb="83">
      <t>シハラ</t>
    </rPh>
    <rPh sb="88" eb="90">
      <t>ネンド</t>
    </rPh>
    <rPh sb="94" eb="97">
      <t>ソウシュウエキ</t>
    </rPh>
    <rPh sb="98" eb="101">
      <t>ソウヒヨウ</t>
    </rPh>
    <rPh sb="102" eb="105">
      <t>シュウエキテキ</t>
    </rPh>
    <rPh sb="105" eb="107">
      <t>シュウシ</t>
    </rPh>
    <rPh sb="109" eb="111">
      <t>サガク</t>
    </rPh>
    <rPh sb="112" eb="114">
      <t>カイシュウ</t>
    </rPh>
    <rPh sb="114" eb="116">
      <t>コウジ</t>
    </rPh>
    <rPh sb="116" eb="117">
      <t>ヒ</t>
    </rPh>
    <rPh sb="118" eb="120">
      <t>シハラ</t>
    </rPh>
    <rPh sb="122" eb="123">
      <t>ア</t>
    </rPh>
    <rPh sb="128" eb="131">
      <t>ソウシュウエキ</t>
    </rPh>
    <rPh sb="132" eb="135">
      <t>ソウヒヨウ</t>
    </rPh>
    <rPh sb="136" eb="137">
      <t>ヒト</t>
    </rPh>
    <rPh sb="147" eb="150">
      <t>ヨクネンド</t>
    </rPh>
    <rPh sb="153" eb="155">
      <t>カイシュウ</t>
    </rPh>
    <rPh sb="155" eb="157">
      <t>コウジ</t>
    </rPh>
    <rPh sb="157" eb="158">
      <t>ヒ</t>
    </rPh>
    <rPh sb="159" eb="161">
      <t>シハラ</t>
    </rPh>
    <rPh sb="170" eb="173">
      <t>ソウシュウエキ</t>
    </rPh>
    <rPh sb="174" eb="177">
      <t>ソウヒヨウ</t>
    </rPh>
    <rPh sb="178" eb="180">
      <t>ウワマワ</t>
    </rPh>
    <rPh sb="182" eb="183">
      <t>カンガ</t>
    </rPh>
    <rPh sb="192" eb="195">
      <t>ヨクネンド</t>
    </rPh>
    <rPh sb="195" eb="197">
      <t>イコウ</t>
    </rPh>
    <rPh sb="198" eb="200">
      <t>ジョウキ</t>
    </rPh>
    <rPh sb="201" eb="203">
      <t>ヒリツ</t>
    </rPh>
    <rPh sb="204" eb="206">
      <t>カイゼン</t>
    </rPh>
    <rPh sb="208" eb="210">
      <t>ミトオ</t>
    </rPh>
    <rPh sb="218" eb="220">
      <t>シュウシ</t>
    </rPh>
    <rPh sb="221" eb="223">
      <t>サガク</t>
    </rPh>
    <rPh sb="224" eb="226">
      <t>イチブ</t>
    </rPh>
    <rPh sb="227" eb="229">
      <t>セツビ</t>
    </rPh>
    <rPh sb="230" eb="232">
      <t>イジ</t>
    </rPh>
    <rPh sb="232" eb="234">
      <t>カンリ</t>
    </rPh>
    <rPh sb="234" eb="235">
      <t>トウ</t>
    </rPh>
    <rPh sb="236" eb="238">
      <t>ザイゲン</t>
    </rPh>
    <rPh sb="241" eb="243">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</si>
</sst>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125224064"/>
        <c:axId val="12522560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#N/A</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5224064"/>
        <c:axId val="125225600"/>
      </c:lineChart>
      <c:catAx>
        <c:axId val="125224064"/>
        <c:scaling>
          <c:orientation val="minMax"/>
        </c:scaling>
        <c:delete val="0"/>
        <c:axPos val="b"/>
        <c:numFmt formatCode="ge" sourceLinked="1"/>
        <c:majorTickMark val="none"/>
        <c:minorTickMark val="none"/>
        <c:tickLblPos val="none"/>
        <c:crossAx val="125225600"/>
        <c:crosses val="autoZero"/>
        <c:auto val="0"/>
        <c:lblAlgn val="ctr"/>
        <c:lblOffset val="100"/>
        <c:noMultiLvlLbl val="1"/>
      </c:catAx>
      <c:valAx>
        <c:axId val="12522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5224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67699840"/>
        <c:axId val="6770176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#N/A</c:v>
                </c:pt>
                <c:pt idx="4">
                  <c:v>72.7</c:v>
                </c:pt>
              </c:numCache>
            </c:numRef>
          </c:val>
          <c:smooth val="0"/>
        </c:ser>
        <c:dLbls>
          <c:showLegendKey val="0"/>
          <c:showVal val="0"/>
          <c:showCatName val="0"/>
          <c:showSerName val="0"/>
          <c:showPercent val="0"/>
          <c:showBubbleSize val="0"/>
        </c:dLbls>
        <c:marker val="1"/>
        <c:smooth val="0"/>
        <c:axId val="67699840"/>
        <c:axId val="67701760"/>
      </c:lineChart>
      <c:catAx>
        <c:axId val="67699840"/>
        <c:scaling>
          <c:orientation val="minMax"/>
        </c:scaling>
        <c:delete val="0"/>
        <c:axPos val="b"/>
        <c:numFmt formatCode="ge" sourceLinked="1"/>
        <c:majorTickMark val="none"/>
        <c:minorTickMark val="none"/>
        <c:tickLblPos val="none"/>
        <c:crossAx val="67701760"/>
        <c:crosses val="autoZero"/>
        <c:auto val="0"/>
        <c:lblAlgn val="ctr"/>
        <c:lblOffset val="100"/>
        <c:noMultiLvlLbl val="1"/>
      </c:catAx>
      <c:valAx>
        <c:axId val="67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69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73.7</c:v>
                </c:pt>
              </c:numCache>
            </c:numRef>
          </c:val>
        </c:ser>
        <c:dLbls>
          <c:showLegendKey val="0"/>
          <c:showVal val="0"/>
          <c:showCatName val="0"/>
          <c:showSerName val="0"/>
          <c:showPercent val="0"/>
          <c:showBubbleSize val="0"/>
        </c:dLbls>
        <c:gapWidth val="180"/>
        <c:overlap val="-90"/>
        <c:axId val="67730816"/>
        <c:axId val="6773708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61.8</c:v>
                </c:pt>
              </c:numCache>
            </c:numRef>
          </c:val>
          <c:smooth val="0"/>
        </c:ser>
        <c:dLbls>
          <c:showLegendKey val="0"/>
          <c:showVal val="0"/>
          <c:showCatName val="0"/>
          <c:showSerName val="0"/>
          <c:showPercent val="0"/>
          <c:showBubbleSize val="0"/>
        </c:dLbls>
        <c:marker val="1"/>
        <c:smooth val="0"/>
        <c:axId val="67730816"/>
        <c:axId val="67737088"/>
      </c:lineChart>
      <c:catAx>
        <c:axId val="67730816"/>
        <c:scaling>
          <c:orientation val="minMax"/>
        </c:scaling>
        <c:delete val="0"/>
        <c:axPos val="b"/>
        <c:numFmt formatCode="ge" sourceLinked="1"/>
        <c:majorTickMark val="none"/>
        <c:minorTickMark val="none"/>
        <c:tickLblPos val="none"/>
        <c:crossAx val="67737088"/>
        <c:crosses val="autoZero"/>
        <c:auto val="0"/>
        <c:lblAlgn val="ctr"/>
        <c:lblOffset val="100"/>
        <c:noMultiLvlLbl val="1"/>
      </c:catAx>
      <c:valAx>
        <c:axId val="6773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73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68040576"/>
        <c:axId val="6804684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8.6999999999999993</c:v>
                </c:pt>
              </c:numCache>
            </c:numRef>
          </c:val>
          <c:smooth val="0"/>
        </c:ser>
        <c:dLbls>
          <c:showLegendKey val="0"/>
          <c:showVal val="0"/>
          <c:showCatName val="0"/>
          <c:showSerName val="0"/>
          <c:showPercent val="0"/>
          <c:showBubbleSize val="0"/>
        </c:dLbls>
        <c:marker val="1"/>
        <c:smooth val="0"/>
        <c:axId val="68040576"/>
        <c:axId val="68046848"/>
      </c:lineChart>
      <c:catAx>
        <c:axId val="68040576"/>
        <c:scaling>
          <c:orientation val="minMax"/>
        </c:scaling>
        <c:delete val="0"/>
        <c:axPos val="b"/>
        <c:numFmt formatCode="ge" sourceLinked="1"/>
        <c:majorTickMark val="none"/>
        <c:minorTickMark val="none"/>
        <c:tickLblPos val="none"/>
        <c:crossAx val="68046848"/>
        <c:crosses val="autoZero"/>
        <c:auto val="0"/>
        <c:lblAlgn val="ctr"/>
        <c:lblOffset val="100"/>
        <c:noMultiLvlLbl val="1"/>
      </c:catAx>
      <c:valAx>
        <c:axId val="6804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04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68075904"/>
        <c:axId val="680778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334.6</c:v>
                </c:pt>
              </c:numCache>
            </c:numRef>
          </c:val>
          <c:smooth val="0"/>
        </c:ser>
        <c:dLbls>
          <c:showLegendKey val="0"/>
          <c:showVal val="0"/>
          <c:showCatName val="0"/>
          <c:showSerName val="0"/>
          <c:showPercent val="0"/>
          <c:showBubbleSize val="0"/>
        </c:dLbls>
        <c:marker val="1"/>
        <c:smooth val="0"/>
        <c:axId val="68075904"/>
        <c:axId val="68077824"/>
      </c:lineChart>
      <c:catAx>
        <c:axId val="68075904"/>
        <c:scaling>
          <c:orientation val="minMax"/>
        </c:scaling>
        <c:delete val="0"/>
        <c:axPos val="b"/>
        <c:numFmt formatCode="ge" sourceLinked="1"/>
        <c:majorTickMark val="none"/>
        <c:minorTickMark val="none"/>
        <c:tickLblPos val="none"/>
        <c:crossAx val="68077824"/>
        <c:crosses val="autoZero"/>
        <c:auto val="0"/>
        <c:lblAlgn val="ctr"/>
        <c:lblOffset val="100"/>
        <c:noMultiLvlLbl val="1"/>
      </c:catAx>
      <c:valAx>
        <c:axId val="6807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680759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840640"/>
        <c:axId val="6785100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840640"/>
        <c:axId val="67851008"/>
      </c:lineChart>
      <c:catAx>
        <c:axId val="67840640"/>
        <c:scaling>
          <c:orientation val="minMax"/>
        </c:scaling>
        <c:delete val="0"/>
        <c:axPos val="b"/>
        <c:numFmt formatCode="ge" sourceLinked="1"/>
        <c:majorTickMark val="none"/>
        <c:minorTickMark val="none"/>
        <c:tickLblPos val="none"/>
        <c:crossAx val="67851008"/>
        <c:crosses val="autoZero"/>
        <c:auto val="0"/>
        <c:lblAlgn val="ctr"/>
        <c:lblOffset val="100"/>
        <c:noMultiLvlLbl val="1"/>
      </c:catAx>
      <c:valAx>
        <c:axId val="6785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840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67880064"/>
        <c:axId val="6788198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80.599999999999994</c:v>
                </c:pt>
              </c:numCache>
            </c:numRef>
          </c:val>
          <c:smooth val="0"/>
        </c:ser>
        <c:dLbls>
          <c:showLegendKey val="0"/>
          <c:showVal val="0"/>
          <c:showCatName val="0"/>
          <c:showSerName val="0"/>
          <c:showPercent val="0"/>
          <c:showBubbleSize val="0"/>
        </c:dLbls>
        <c:marker val="1"/>
        <c:smooth val="0"/>
        <c:axId val="67880064"/>
        <c:axId val="67881984"/>
      </c:lineChart>
      <c:catAx>
        <c:axId val="67880064"/>
        <c:scaling>
          <c:orientation val="minMax"/>
        </c:scaling>
        <c:delete val="0"/>
        <c:axPos val="b"/>
        <c:numFmt formatCode="ge" sourceLinked="1"/>
        <c:majorTickMark val="none"/>
        <c:minorTickMark val="none"/>
        <c:tickLblPos val="none"/>
        <c:crossAx val="67881984"/>
        <c:crosses val="autoZero"/>
        <c:auto val="0"/>
        <c:lblAlgn val="ctr"/>
        <c:lblOffset val="100"/>
        <c:noMultiLvlLbl val="1"/>
      </c:catAx>
      <c:valAx>
        <c:axId val="6788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88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915136"/>
        <c:axId val="6792960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915136"/>
        <c:axId val="67929600"/>
      </c:lineChart>
      <c:catAx>
        <c:axId val="67915136"/>
        <c:scaling>
          <c:orientation val="minMax"/>
        </c:scaling>
        <c:delete val="0"/>
        <c:axPos val="b"/>
        <c:numFmt formatCode="ge" sourceLinked="1"/>
        <c:majorTickMark val="none"/>
        <c:minorTickMark val="none"/>
        <c:tickLblPos val="none"/>
        <c:crossAx val="67929600"/>
        <c:crosses val="autoZero"/>
        <c:auto val="0"/>
        <c:lblAlgn val="ctr"/>
        <c:lblOffset val="100"/>
        <c:noMultiLvlLbl val="1"/>
      </c:catAx>
      <c:valAx>
        <c:axId val="6792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91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958656"/>
        <c:axId val="6796492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958656"/>
        <c:axId val="67964928"/>
      </c:lineChart>
      <c:catAx>
        <c:axId val="67958656"/>
        <c:scaling>
          <c:orientation val="minMax"/>
        </c:scaling>
        <c:delete val="0"/>
        <c:axPos val="b"/>
        <c:numFmt formatCode="ge" sourceLinked="1"/>
        <c:majorTickMark val="none"/>
        <c:minorTickMark val="none"/>
        <c:tickLblPos val="none"/>
        <c:crossAx val="67964928"/>
        <c:crosses val="autoZero"/>
        <c:auto val="0"/>
        <c:lblAlgn val="ctr"/>
        <c:lblOffset val="100"/>
        <c:noMultiLvlLbl val="1"/>
      </c:catAx>
      <c:valAx>
        <c:axId val="6796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95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002560"/>
        <c:axId val="6800448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002560"/>
        <c:axId val="68004480"/>
      </c:lineChart>
      <c:catAx>
        <c:axId val="68002560"/>
        <c:scaling>
          <c:orientation val="minMax"/>
        </c:scaling>
        <c:delete val="0"/>
        <c:axPos val="b"/>
        <c:numFmt formatCode="ge" sourceLinked="1"/>
        <c:majorTickMark val="none"/>
        <c:minorTickMark val="none"/>
        <c:tickLblPos val="none"/>
        <c:crossAx val="68004480"/>
        <c:crosses val="autoZero"/>
        <c:auto val="0"/>
        <c:lblAlgn val="ctr"/>
        <c:lblOffset val="100"/>
        <c:noMultiLvlLbl val="1"/>
      </c:catAx>
      <c:valAx>
        <c:axId val="6800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00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021248"/>
        <c:axId val="68183168"/>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021248"/>
        <c:axId val="68183168"/>
      </c:lineChart>
      <c:catAx>
        <c:axId val="68021248"/>
        <c:scaling>
          <c:orientation val="minMax"/>
        </c:scaling>
        <c:delete val="0"/>
        <c:axPos val="b"/>
        <c:numFmt formatCode="ge" sourceLinked="1"/>
        <c:majorTickMark val="none"/>
        <c:minorTickMark val="none"/>
        <c:tickLblPos val="none"/>
        <c:crossAx val="68183168"/>
        <c:crosses val="autoZero"/>
        <c:auto val="0"/>
        <c:lblAlgn val="ctr"/>
        <c:lblOffset val="100"/>
        <c:noMultiLvlLbl val="1"/>
      </c:catAx>
      <c:valAx>
        <c:axId val="6818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02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#N/A</c:v>
                </c:pt>
                <c:pt idx="4">
                  <c:v>103.4</c:v>
                </c:pt>
              </c:numCache>
            </c:numRef>
          </c:val>
        </c:ser>
        <c:dLbls>
          <c:showLegendKey val="0"/>
          <c:showVal val="0"/>
          <c:showCatName val="0"/>
          <c:showSerName val="0"/>
          <c:showPercent val="0"/>
          <c:showBubbleSize val="0"/>
        </c:dLbls>
        <c:gapWidth val="180"/>
        <c:overlap val="-90"/>
        <c:axId val="66425984"/>
        <c:axId val="664275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#N/A</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6425984"/>
        <c:axId val="66427520"/>
      </c:lineChart>
      <c:catAx>
        <c:axId val="66425984"/>
        <c:scaling>
          <c:orientation val="minMax"/>
        </c:scaling>
        <c:delete val="0"/>
        <c:axPos val="b"/>
        <c:numFmt formatCode="ge" sourceLinked="1"/>
        <c:majorTickMark val="none"/>
        <c:minorTickMark val="none"/>
        <c:tickLblPos val="none"/>
        <c:crossAx val="66427520"/>
        <c:crosses val="autoZero"/>
        <c:auto val="0"/>
        <c:lblAlgn val="ctr"/>
        <c:lblOffset val="100"/>
        <c:noMultiLvlLbl val="1"/>
      </c:catAx>
      <c:valAx>
        <c:axId val="664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42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221184"/>
        <c:axId val="6822745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21184"/>
        <c:axId val="68227456"/>
      </c:lineChart>
      <c:catAx>
        <c:axId val="68221184"/>
        <c:scaling>
          <c:orientation val="minMax"/>
        </c:scaling>
        <c:delete val="0"/>
        <c:axPos val="b"/>
        <c:numFmt formatCode="ge" sourceLinked="1"/>
        <c:majorTickMark val="none"/>
        <c:minorTickMark val="none"/>
        <c:tickLblPos val="none"/>
        <c:crossAx val="68227456"/>
        <c:crosses val="autoZero"/>
        <c:auto val="0"/>
        <c:lblAlgn val="ctr"/>
        <c:lblOffset val="100"/>
        <c:noMultiLvlLbl val="1"/>
      </c:catAx>
      <c:valAx>
        <c:axId val="6822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22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252416"/>
        <c:axId val="6825433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52416"/>
        <c:axId val="68254336"/>
      </c:lineChart>
      <c:catAx>
        <c:axId val="68252416"/>
        <c:scaling>
          <c:orientation val="minMax"/>
        </c:scaling>
        <c:delete val="0"/>
        <c:axPos val="b"/>
        <c:numFmt formatCode="ge" sourceLinked="1"/>
        <c:majorTickMark val="none"/>
        <c:minorTickMark val="none"/>
        <c:tickLblPos val="none"/>
        <c:crossAx val="68254336"/>
        <c:crosses val="autoZero"/>
        <c:auto val="0"/>
        <c:lblAlgn val="ctr"/>
        <c:lblOffset val="100"/>
        <c:noMultiLvlLbl val="1"/>
      </c:catAx>
      <c:valAx>
        <c:axId val="6825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25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279296"/>
        <c:axId val="6856819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79296"/>
        <c:axId val="68568192"/>
      </c:lineChart>
      <c:catAx>
        <c:axId val="68279296"/>
        <c:scaling>
          <c:orientation val="minMax"/>
        </c:scaling>
        <c:delete val="0"/>
        <c:axPos val="b"/>
        <c:numFmt formatCode="ge" sourceLinked="1"/>
        <c:majorTickMark val="none"/>
        <c:minorTickMark val="none"/>
        <c:tickLblPos val="none"/>
        <c:crossAx val="68568192"/>
        <c:crosses val="autoZero"/>
        <c:auto val="0"/>
        <c:lblAlgn val="ctr"/>
        <c:lblOffset val="100"/>
        <c:noMultiLvlLbl val="1"/>
      </c:catAx>
      <c:valAx>
        <c:axId val="6856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27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598016"/>
        <c:axId val="6860019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98016"/>
        <c:axId val="68600192"/>
      </c:lineChart>
      <c:catAx>
        <c:axId val="68598016"/>
        <c:scaling>
          <c:orientation val="minMax"/>
        </c:scaling>
        <c:delete val="0"/>
        <c:axPos val="b"/>
        <c:numFmt formatCode="ge" sourceLinked="1"/>
        <c:majorTickMark val="none"/>
        <c:minorTickMark val="none"/>
        <c:tickLblPos val="none"/>
        <c:crossAx val="68600192"/>
        <c:crosses val="autoZero"/>
        <c:auto val="0"/>
        <c:lblAlgn val="ctr"/>
        <c:lblOffset val="100"/>
        <c:noMultiLvlLbl val="1"/>
      </c:catAx>
      <c:valAx>
        <c:axId val="6860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59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374912"/>
        <c:axId val="6837683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74912"/>
        <c:axId val="68376832"/>
      </c:lineChart>
      <c:catAx>
        <c:axId val="68374912"/>
        <c:scaling>
          <c:orientation val="minMax"/>
        </c:scaling>
        <c:delete val="0"/>
        <c:axPos val="b"/>
        <c:numFmt formatCode="ge" sourceLinked="1"/>
        <c:majorTickMark val="none"/>
        <c:minorTickMark val="none"/>
        <c:tickLblPos val="none"/>
        <c:crossAx val="68376832"/>
        <c:crosses val="autoZero"/>
        <c:auto val="0"/>
        <c:lblAlgn val="ctr"/>
        <c:lblOffset val="100"/>
        <c:noMultiLvlLbl val="1"/>
      </c:catAx>
      <c:valAx>
        <c:axId val="6837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3749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397696"/>
        <c:axId val="6839987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97696"/>
        <c:axId val="68399872"/>
      </c:lineChart>
      <c:catAx>
        <c:axId val="68397696"/>
        <c:scaling>
          <c:orientation val="minMax"/>
        </c:scaling>
        <c:delete val="0"/>
        <c:axPos val="b"/>
        <c:numFmt formatCode="ge" sourceLinked="1"/>
        <c:majorTickMark val="none"/>
        <c:minorTickMark val="none"/>
        <c:tickLblPos val="none"/>
        <c:crossAx val="68399872"/>
        <c:crosses val="autoZero"/>
        <c:auto val="0"/>
        <c:lblAlgn val="ctr"/>
        <c:lblOffset val="100"/>
        <c:noMultiLvlLbl val="1"/>
      </c:catAx>
      <c:valAx>
        <c:axId val="6839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39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506752"/>
        <c:axId val="6850867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06752"/>
        <c:axId val="68508672"/>
      </c:lineChart>
      <c:catAx>
        <c:axId val="68506752"/>
        <c:scaling>
          <c:orientation val="minMax"/>
        </c:scaling>
        <c:delete val="0"/>
        <c:axPos val="b"/>
        <c:numFmt formatCode="ge" sourceLinked="1"/>
        <c:majorTickMark val="none"/>
        <c:minorTickMark val="none"/>
        <c:tickLblPos val="none"/>
        <c:crossAx val="68508672"/>
        <c:crosses val="autoZero"/>
        <c:auto val="0"/>
        <c:lblAlgn val="ctr"/>
        <c:lblOffset val="100"/>
        <c:noMultiLvlLbl val="1"/>
      </c:catAx>
      <c:valAx>
        <c:axId val="6850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50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529536"/>
        <c:axId val="6862182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529536"/>
        <c:axId val="68621824"/>
      </c:lineChart>
      <c:catAx>
        <c:axId val="68529536"/>
        <c:scaling>
          <c:orientation val="minMax"/>
        </c:scaling>
        <c:delete val="0"/>
        <c:axPos val="b"/>
        <c:numFmt formatCode="ge" sourceLinked="1"/>
        <c:majorTickMark val="none"/>
        <c:minorTickMark val="none"/>
        <c:tickLblPos val="none"/>
        <c:crossAx val="68621824"/>
        <c:crosses val="autoZero"/>
        <c:auto val="0"/>
        <c:lblAlgn val="ctr"/>
        <c:lblOffset val="100"/>
        <c:noMultiLvlLbl val="1"/>
      </c:catAx>
      <c:valAx>
        <c:axId val="6862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52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8646400"/>
        <c:axId val="6864832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46400"/>
        <c:axId val="68648320"/>
      </c:lineChart>
      <c:catAx>
        <c:axId val="68646400"/>
        <c:scaling>
          <c:orientation val="minMax"/>
        </c:scaling>
        <c:delete val="0"/>
        <c:axPos val="b"/>
        <c:numFmt formatCode="ge" sourceLinked="1"/>
        <c:majorTickMark val="none"/>
        <c:minorTickMark val="none"/>
        <c:tickLblPos val="none"/>
        <c:crossAx val="68648320"/>
        <c:crosses val="autoZero"/>
        <c:auto val="0"/>
        <c:lblAlgn val="ctr"/>
        <c:lblOffset val="100"/>
        <c:noMultiLvlLbl val="1"/>
      </c:catAx>
      <c:valAx>
        <c:axId val="6864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64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9021696"/>
        <c:axId val="6902361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21696"/>
        <c:axId val="69023616"/>
      </c:lineChart>
      <c:catAx>
        <c:axId val="69021696"/>
        <c:scaling>
          <c:orientation val="minMax"/>
        </c:scaling>
        <c:delete val="0"/>
        <c:axPos val="b"/>
        <c:numFmt formatCode="ge" sourceLinked="1"/>
        <c:majorTickMark val="none"/>
        <c:minorTickMark val="none"/>
        <c:tickLblPos val="none"/>
        <c:crossAx val="69023616"/>
        <c:crosses val="autoZero"/>
        <c:auto val="0"/>
        <c:lblAlgn val="ctr"/>
        <c:lblOffset val="100"/>
        <c:noMultiLvlLbl val="1"/>
      </c:catAx>
      <c:valAx>
        <c:axId val="6902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902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593344"/>
        <c:axId val="6759488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593344"/>
        <c:axId val="67594880"/>
      </c:lineChart>
      <c:catAx>
        <c:axId val="67593344"/>
        <c:scaling>
          <c:orientation val="minMax"/>
        </c:scaling>
        <c:delete val="0"/>
        <c:axPos val="b"/>
        <c:numFmt formatCode="ge" sourceLinked="1"/>
        <c:majorTickMark val="none"/>
        <c:minorTickMark val="none"/>
        <c:tickLblPos val="none"/>
        <c:crossAx val="67594880"/>
        <c:crosses val="autoZero"/>
        <c:auto val="0"/>
        <c:lblAlgn val="ctr"/>
        <c:lblOffset val="100"/>
        <c:noMultiLvlLbl val="1"/>
      </c:catAx>
      <c:valAx>
        <c:axId val="6759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59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9064576"/>
        <c:axId val="6907084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064576"/>
        <c:axId val="69070848"/>
      </c:lineChart>
      <c:catAx>
        <c:axId val="69064576"/>
        <c:scaling>
          <c:orientation val="minMax"/>
        </c:scaling>
        <c:delete val="0"/>
        <c:axPos val="b"/>
        <c:numFmt formatCode="ge" sourceLinked="1"/>
        <c:majorTickMark val="none"/>
        <c:minorTickMark val="none"/>
        <c:tickLblPos val="none"/>
        <c:crossAx val="69070848"/>
        <c:crosses val="autoZero"/>
        <c:auto val="0"/>
        <c:lblAlgn val="ctr"/>
        <c:lblOffset val="100"/>
        <c:noMultiLvlLbl val="1"/>
      </c:catAx>
      <c:valAx>
        <c:axId val="6907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906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#N/A</c:v>
                </c:pt>
                <c:pt idx="4">
                  <c:v>10365.799999999999</c:v>
                </c:pt>
              </c:numCache>
            </c:numRef>
          </c:val>
        </c:ser>
        <c:dLbls>
          <c:showLegendKey val="0"/>
          <c:showVal val="0"/>
          <c:showCatName val="0"/>
          <c:showSerName val="0"/>
          <c:showPercent val="0"/>
          <c:showBubbleSize val="0"/>
        </c:dLbls>
        <c:gapWidth val="180"/>
        <c:overlap val="-90"/>
        <c:axId val="67313664"/>
        <c:axId val="6731520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#N/A</c:v>
                </c:pt>
                <c:pt idx="4">
                  <c:v>18815.8</c:v>
                </c:pt>
              </c:numCache>
            </c:numRef>
          </c:val>
          <c:smooth val="0"/>
        </c:ser>
        <c:dLbls>
          <c:showLegendKey val="0"/>
          <c:showVal val="0"/>
          <c:showCatName val="0"/>
          <c:showSerName val="0"/>
          <c:showPercent val="0"/>
          <c:showBubbleSize val="0"/>
        </c:dLbls>
        <c:marker val="1"/>
        <c:smooth val="0"/>
        <c:axId val="67313664"/>
        <c:axId val="67315200"/>
      </c:lineChart>
      <c:catAx>
        <c:axId val="67313664"/>
        <c:scaling>
          <c:orientation val="minMax"/>
        </c:scaling>
        <c:delete val="0"/>
        <c:axPos val="b"/>
        <c:numFmt formatCode="ge" sourceLinked="1"/>
        <c:majorTickMark val="none"/>
        <c:minorTickMark val="none"/>
        <c:tickLblPos val="none"/>
        <c:crossAx val="67315200"/>
        <c:crosses val="autoZero"/>
        <c:auto val="0"/>
        <c:lblAlgn val="ctr"/>
        <c:lblOffset val="100"/>
        <c:noMultiLvlLbl val="1"/>
      </c:catAx>
      <c:valAx>
        <c:axId val="6731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1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331584"/>
        <c:axId val="6733350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#N/A</c:v>
                </c:pt>
                <c:pt idx="4">
                  <c:v>37685</c:v>
                </c:pt>
              </c:numCache>
            </c:numRef>
          </c:val>
          <c:smooth val="0"/>
        </c:ser>
        <c:dLbls>
          <c:showLegendKey val="0"/>
          <c:showVal val="0"/>
          <c:showCatName val="0"/>
          <c:showSerName val="0"/>
          <c:showPercent val="0"/>
          <c:showBubbleSize val="0"/>
        </c:dLbls>
        <c:marker val="1"/>
        <c:smooth val="0"/>
        <c:axId val="67331584"/>
        <c:axId val="67333504"/>
      </c:lineChart>
      <c:catAx>
        <c:axId val="67331584"/>
        <c:scaling>
          <c:orientation val="minMax"/>
        </c:scaling>
        <c:delete val="0"/>
        <c:axPos val="b"/>
        <c:numFmt formatCode="ge" sourceLinked="1"/>
        <c:majorTickMark val="none"/>
        <c:minorTickMark val="none"/>
        <c:tickLblPos val="none"/>
        <c:crossAx val="67333504"/>
        <c:crosses val="autoZero"/>
        <c:auto val="0"/>
        <c:lblAlgn val="ctr"/>
        <c:lblOffset val="100"/>
        <c:noMultiLvlLbl val="1"/>
      </c:catAx>
      <c:valAx>
        <c:axId val="673335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31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#N/A</c:v>
                </c:pt>
                <c:pt idx="4">
                  <c:v>73.7</c:v>
                </c:pt>
              </c:numCache>
            </c:numRef>
          </c:val>
        </c:ser>
        <c:dLbls>
          <c:showLegendKey val="0"/>
          <c:showVal val="0"/>
          <c:showCatName val="0"/>
          <c:showSerName val="0"/>
          <c:showPercent val="0"/>
          <c:showBubbleSize val="0"/>
        </c:dLbls>
        <c:gapWidth val="180"/>
        <c:overlap val="-90"/>
        <c:axId val="67416064"/>
        <c:axId val="6741798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#N/A</c:v>
                </c:pt>
                <c:pt idx="4">
                  <c:v>33.9</c:v>
                </c:pt>
              </c:numCache>
            </c:numRef>
          </c:val>
          <c:smooth val="0"/>
        </c:ser>
        <c:dLbls>
          <c:showLegendKey val="0"/>
          <c:showVal val="0"/>
          <c:showCatName val="0"/>
          <c:showSerName val="0"/>
          <c:showPercent val="0"/>
          <c:showBubbleSize val="0"/>
        </c:dLbls>
        <c:marker val="1"/>
        <c:smooth val="0"/>
        <c:axId val="67416064"/>
        <c:axId val="67417984"/>
      </c:lineChart>
      <c:catAx>
        <c:axId val="67416064"/>
        <c:scaling>
          <c:orientation val="minMax"/>
        </c:scaling>
        <c:delete val="0"/>
        <c:axPos val="b"/>
        <c:numFmt formatCode="ge" sourceLinked="1"/>
        <c:majorTickMark val="none"/>
        <c:minorTickMark val="none"/>
        <c:tickLblPos val="none"/>
        <c:crossAx val="67417984"/>
        <c:crosses val="autoZero"/>
        <c:auto val="0"/>
        <c:lblAlgn val="ctr"/>
        <c:lblOffset val="100"/>
        <c:noMultiLvlLbl val="1"/>
      </c:catAx>
      <c:valAx>
        <c:axId val="6741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41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67430656"/>
        <c:axId val="6744921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#N/A</c:v>
                </c:pt>
                <c:pt idx="4">
                  <c:v>16.3</c:v>
                </c:pt>
              </c:numCache>
            </c:numRef>
          </c:val>
          <c:smooth val="0"/>
        </c:ser>
        <c:dLbls>
          <c:showLegendKey val="0"/>
          <c:showVal val="0"/>
          <c:showCatName val="0"/>
          <c:showSerName val="0"/>
          <c:showPercent val="0"/>
          <c:showBubbleSize val="0"/>
        </c:dLbls>
        <c:marker val="1"/>
        <c:smooth val="0"/>
        <c:axId val="67430656"/>
        <c:axId val="67449216"/>
      </c:lineChart>
      <c:catAx>
        <c:axId val="67430656"/>
        <c:scaling>
          <c:orientation val="minMax"/>
        </c:scaling>
        <c:delete val="0"/>
        <c:axPos val="b"/>
        <c:numFmt formatCode="ge" sourceLinked="1"/>
        <c:majorTickMark val="none"/>
        <c:minorTickMark val="none"/>
        <c:tickLblPos val="none"/>
        <c:crossAx val="67449216"/>
        <c:crosses val="autoZero"/>
        <c:auto val="0"/>
        <c:lblAlgn val="ctr"/>
        <c:lblOffset val="100"/>
        <c:noMultiLvlLbl val="1"/>
      </c:catAx>
      <c:valAx>
        <c:axId val="6744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43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67486464"/>
        <c:axId val="6748838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#N/A</c:v>
                </c:pt>
                <c:pt idx="4">
                  <c:v>101.4</c:v>
                </c:pt>
              </c:numCache>
            </c:numRef>
          </c:val>
          <c:smooth val="0"/>
        </c:ser>
        <c:dLbls>
          <c:showLegendKey val="0"/>
          <c:showVal val="0"/>
          <c:showCatName val="0"/>
          <c:showSerName val="0"/>
          <c:showPercent val="0"/>
          <c:showBubbleSize val="0"/>
        </c:dLbls>
        <c:marker val="1"/>
        <c:smooth val="0"/>
        <c:axId val="67486464"/>
        <c:axId val="67488384"/>
      </c:lineChart>
      <c:catAx>
        <c:axId val="67486464"/>
        <c:scaling>
          <c:orientation val="minMax"/>
        </c:scaling>
        <c:delete val="0"/>
        <c:axPos val="b"/>
        <c:numFmt formatCode="ge" sourceLinked="1"/>
        <c:majorTickMark val="none"/>
        <c:minorTickMark val="none"/>
        <c:tickLblPos val="none"/>
        <c:crossAx val="67488384"/>
        <c:crosses val="autoZero"/>
        <c:auto val="0"/>
        <c:lblAlgn val="ctr"/>
        <c:lblOffset val="100"/>
        <c:noMultiLvlLbl val="1"/>
      </c:catAx>
      <c:valAx>
        <c:axId val="6748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48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7656320"/>
        <c:axId val="6766259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56320"/>
        <c:axId val="67662592"/>
      </c:lineChart>
      <c:catAx>
        <c:axId val="67656320"/>
        <c:scaling>
          <c:orientation val="minMax"/>
        </c:scaling>
        <c:delete val="0"/>
        <c:axPos val="b"/>
        <c:numFmt formatCode="ge" sourceLinked="1"/>
        <c:majorTickMark val="none"/>
        <c:minorTickMark val="none"/>
        <c:tickLblPos val="none"/>
        <c:crossAx val="67662592"/>
        <c:crosses val="autoZero"/>
        <c:auto val="0"/>
        <c:lblAlgn val="ctr"/>
        <c:lblOffset val="100"/>
        <c:noMultiLvlLbl val="1"/>
      </c:catAx>
      <c:valAx>
        <c:axId val="6766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67656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793280"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32281"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5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5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5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5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5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54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54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54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54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54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54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548"/>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549"/>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550"/>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551"/>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552"/>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553"/>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554"/>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555"/>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556"/>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557"/>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558"/>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559"/>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560"/>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561"/>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562"/>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563"/>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564"/>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565"/>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56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569"/>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570"/>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571"/>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572"/>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573"/>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574"/>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575"/>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576"/>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577"/>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578"/>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579"/>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580"/>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581"/>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582"/>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58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58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36" zoomScale="60" zoomScaleNormal="60" workbookViewId="0">
      <selection activeCell="AK39" sqref="AK39:AQ3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吉賀町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f>データ!L6</f>
        <v>1</v>
      </c>
      <c r="O3" s="126"/>
      <c r="P3" s="126"/>
      <c r="Q3" s="127"/>
      <c r="R3" s="1"/>
      <c r="S3" s="128" t="s">
        <v>176</v>
      </c>
      <c r="T3" s="129"/>
      <c r="U3" s="129"/>
      <c r="V3" s="129"/>
      <c r="W3" s="129"/>
      <c r="X3" s="129"/>
      <c r="Y3" s="129"/>
      <c r="Z3" s="129"/>
      <c r="AA3" s="129"/>
      <c r="AB3" s="129"/>
      <c r="AC3" s="129"/>
      <c r="AD3" s="129"/>
      <c r="AE3" s="129"/>
      <c r="AF3" s="129"/>
      <c r="AG3" s="129"/>
      <c r="AH3" s="130"/>
      <c r="AI3" s="1"/>
      <c r="AJ3" s="1"/>
      <c r="AK3" s="114" t="s">
        <v>177</v>
      </c>
      <c r="AL3" s="115"/>
      <c r="AM3" s="115"/>
      <c r="AN3" s="115"/>
      <c r="AO3" s="115"/>
      <c r="AP3" s="115"/>
      <c r="AQ3" s="116"/>
    </row>
    <row r="4" spans="1:43" ht="23.1" customHeight="1">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172</v>
      </c>
      <c r="C7" s="144"/>
      <c r="D7" s="144"/>
      <c r="E7" s="144"/>
      <c r="F7" s="145" t="s">
        <v>173</v>
      </c>
      <c r="G7" s="145"/>
      <c r="H7" s="145"/>
      <c r="I7" s="145"/>
      <c r="J7" s="146" t="str">
        <f>データ!S6</f>
        <v>無</v>
      </c>
      <c r="K7" s="146"/>
      <c r="L7" s="146"/>
      <c r="M7" s="146"/>
      <c r="N7" s="145" t="s">
        <v>126</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16</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18</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20</v>
      </c>
      <c r="C12" s="121"/>
      <c r="D12" s="121"/>
      <c r="E12" s="121"/>
      <c r="F12" s="160" t="str">
        <f>データ!V6</f>
        <v>-</v>
      </c>
      <c r="G12" s="161"/>
      <c r="H12" s="160" t="str">
        <f>データ!W6</f>
        <v>-</v>
      </c>
      <c r="I12" s="161"/>
      <c r="J12" s="160" t="str">
        <f>データ!X6</f>
        <v>-</v>
      </c>
      <c r="K12" s="161"/>
      <c r="L12" s="160" t="str">
        <f>データ!Y6</f>
        <v>-</v>
      </c>
      <c r="M12" s="161"/>
      <c r="N12" s="139">
        <f>データ!Z6</f>
        <v>1282</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21</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22</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23</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24</v>
      </c>
      <c r="C16" s="171"/>
      <c r="D16" s="171"/>
      <c r="E16" s="172"/>
      <c r="F16" s="173" t="str">
        <f>データ!AP6</f>
        <v>-</v>
      </c>
      <c r="G16" s="173"/>
      <c r="H16" s="173" t="str">
        <f>データ!AQ6</f>
        <v>-</v>
      </c>
      <c r="I16" s="173"/>
      <c r="J16" s="173" t="str">
        <f>データ!AR6</f>
        <v>-</v>
      </c>
      <c r="K16" s="173"/>
      <c r="L16" s="173" t="str">
        <f>データ!AS6</f>
        <v>-</v>
      </c>
      <c r="M16" s="173"/>
      <c r="N16" s="162">
        <f>データ!AT6</f>
        <v>1282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27</v>
      </c>
      <c r="C19" s="171"/>
      <c r="D19" s="171"/>
      <c r="E19" s="172"/>
      <c r="F19" s="176" t="str">
        <f>データ!AU6</f>
        <v>-</v>
      </c>
      <c r="G19" s="176"/>
      <c r="H19" s="176"/>
      <c r="I19" s="176">
        <f>データ!AV6</f>
        <v>43570</v>
      </c>
      <c r="J19" s="176"/>
      <c r="K19" s="176"/>
      <c r="L19" s="176">
        <f>データ!AW6</f>
        <v>43570</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175</v>
      </c>
      <c r="AL40" s="115"/>
      <c r="AM40" s="115"/>
      <c r="AN40" s="115"/>
      <c r="AO40" s="115"/>
      <c r="AP40" s="115"/>
      <c r="AQ40" s="116"/>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33</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174</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c r="A6" s="46" t="s">
        <v>112</v>
      </c>
      <c r="B6" s="64" t="str">
        <f>B7</f>
        <v>2015</v>
      </c>
      <c r="C6" s="64" t="str">
        <f t="shared" ref="C6:AW6" si="6">C7</f>
        <v>325058</v>
      </c>
      <c r="D6" s="64" t="str">
        <f t="shared" si="6"/>
        <v>47</v>
      </c>
      <c r="E6" s="64" t="str">
        <f t="shared" si="6"/>
        <v>04</v>
      </c>
      <c r="F6" s="64" t="str">
        <f t="shared" si="6"/>
        <v>0</v>
      </c>
      <c r="G6" s="64" t="str">
        <f t="shared" si="6"/>
        <v>000</v>
      </c>
      <c r="H6" s="64" t="str">
        <f t="shared" si="6"/>
        <v>島根県　吉賀町</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平成47年5月31日　吉賀町小水力発電所</v>
      </c>
      <c r="R6" s="68" t="str">
        <f t="shared" si="6"/>
        <v>平成47年5月31日　吉賀町小水力発電所</v>
      </c>
      <c r="S6" s="64" t="str">
        <f t="shared" si="6"/>
        <v>無</v>
      </c>
      <c r="T6" s="68" t="str">
        <f t="shared" si="6"/>
        <v>中国電力株式会社</v>
      </c>
      <c r="U6" s="65" t="str">
        <f t="shared" si="6"/>
        <v>-</v>
      </c>
      <c r="V6" s="66" t="str">
        <f>V7</f>
        <v>-</v>
      </c>
      <c r="W6" s="66" t="str">
        <f t="shared" si="6"/>
        <v>-</v>
      </c>
      <c r="X6" s="66" t="str">
        <f t="shared" si="6"/>
        <v>-</v>
      </c>
      <c r="Y6" s="66" t="str">
        <f t="shared" si="6"/>
        <v>-</v>
      </c>
      <c r="Z6" s="66">
        <f t="shared" si="6"/>
        <v>1282</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t="str">
        <f t="shared" si="6"/>
        <v>-</v>
      </c>
      <c r="AR6" s="66" t="str">
        <f t="shared" si="6"/>
        <v>-</v>
      </c>
      <c r="AS6" s="66" t="str">
        <f t="shared" si="6"/>
        <v>-</v>
      </c>
      <c r="AT6" s="66">
        <f t="shared" si="6"/>
        <v>1282</v>
      </c>
      <c r="AU6" s="66" t="str">
        <f t="shared" si="6"/>
        <v>-</v>
      </c>
      <c r="AV6" s="66">
        <f t="shared" si="6"/>
        <v>43570</v>
      </c>
      <c r="AW6" s="66">
        <f t="shared" si="6"/>
        <v>43570</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113</v>
      </c>
      <c r="C7" s="74" t="s">
        <v>114</v>
      </c>
      <c r="D7" s="74" t="s">
        <v>115</v>
      </c>
      <c r="E7" s="74" t="s">
        <v>116</v>
      </c>
      <c r="F7" s="74" t="s">
        <v>117</v>
      </c>
      <c r="G7" s="74" t="s">
        <v>118</v>
      </c>
      <c r="H7" s="74" t="s">
        <v>119</v>
      </c>
      <c r="I7" s="74" t="s">
        <v>120</v>
      </c>
      <c r="J7" s="74" t="s">
        <v>121</v>
      </c>
      <c r="K7" s="75" t="s">
        <v>122</v>
      </c>
      <c r="L7" s="76">
        <v>1</v>
      </c>
      <c r="M7" s="76" t="s">
        <v>123</v>
      </c>
      <c r="N7" s="77" t="s">
        <v>123</v>
      </c>
      <c r="O7" s="77" t="s">
        <v>123</v>
      </c>
      <c r="P7" s="77" t="s">
        <v>123</v>
      </c>
      <c r="Q7" s="78" t="s">
        <v>124</v>
      </c>
      <c r="R7" s="78" t="s">
        <v>124</v>
      </c>
      <c r="S7" s="79" t="s">
        <v>125</v>
      </c>
      <c r="T7" s="78" t="s">
        <v>126</v>
      </c>
      <c r="U7" s="75" t="s">
        <v>123</v>
      </c>
      <c r="V7" s="77" t="s">
        <v>123</v>
      </c>
      <c r="W7" s="77" t="s">
        <v>123</v>
      </c>
      <c r="X7" s="77" t="s">
        <v>123</v>
      </c>
      <c r="Y7" s="77" t="s">
        <v>123</v>
      </c>
      <c r="Z7" s="77">
        <v>1282</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t="s">
        <v>123</v>
      </c>
      <c r="AO7" s="77" t="s">
        <v>123</v>
      </c>
      <c r="AP7" s="77" t="s">
        <v>123</v>
      </c>
      <c r="AQ7" s="77" t="s">
        <v>123</v>
      </c>
      <c r="AR7" s="77" t="s">
        <v>123</v>
      </c>
      <c r="AS7" s="77" t="s">
        <v>123</v>
      </c>
      <c r="AT7" s="77">
        <v>1282</v>
      </c>
      <c r="AU7" s="77" t="s">
        <v>123</v>
      </c>
      <c r="AV7" s="77">
        <v>43570</v>
      </c>
      <c r="AW7" s="77">
        <v>43570</v>
      </c>
      <c r="AX7" s="80" t="s">
        <v>123</v>
      </c>
      <c r="AY7" s="80" t="s">
        <v>123</v>
      </c>
      <c r="AZ7" s="80" t="s">
        <v>123</v>
      </c>
      <c r="BA7" s="80" t="s">
        <v>123</v>
      </c>
      <c r="BB7" s="80">
        <v>100</v>
      </c>
      <c r="BC7" s="80" t="s">
        <v>123</v>
      </c>
      <c r="BD7" s="80" t="s">
        <v>123</v>
      </c>
      <c r="BE7" s="80" t="s">
        <v>123</v>
      </c>
      <c r="BF7" s="80" t="s">
        <v>123</v>
      </c>
      <c r="BG7" s="80">
        <v>118.8</v>
      </c>
      <c r="BH7" s="80">
        <v>100</v>
      </c>
      <c r="BI7" s="80" t="s">
        <v>123</v>
      </c>
      <c r="BJ7" s="80" t="s">
        <v>123</v>
      </c>
      <c r="BK7" s="80" t="s">
        <v>123</v>
      </c>
      <c r="BL7" s="80" t="s">
        <v>123</v>
      </c>
      <c r="BM7" s="80">
        <v>103.4</v>
      </c>
      <c r="BN7" s="80" t="s">
        <v>123</v>
      </c>
      <c r="BO7" s="80" t="s">
        <v>123</v>
      </c>
      <c r="BP7" s="80" t="s">
        <v>123</v>
      </c>
      <c r="BQ7" s="80" t="s">
        <v>123</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t="s">
        <v>123</v>
      </c>
      <c r="CI7" s="80">
        <v>10365.799999999999</v>
      </c>
      <c r="CJ7" s="80" t="s">
        <v>123</v>
      </c>
      <c r="CK7" s="80" t="s">
        <v>123</v>
      </c>
      <c r="CL7" s="80" t="s">
        <v>123</v>
      </c>
      <c r="CM7" s="80" t="s">
        <v>123</v>
      </c>
      <c r="CN7" s="80">
        <v>18815.8</v>
      </c>
      <c r="CO7" s="77" t="s">
        <v>123</v>
      </c>
      <c r="CP7" s="77" t="s">
        <v>123</v>
      </c>
      <c r="CQ7" s="77" t="s">
        <v>123</v>
      </c>
      <c r="CR7" s="77" t="s">
        <v>123</v>
      </c>
      <c r="CS7" s="77" t="s">
        <v>123</v>
      </c>
      <c r="CT7" s="77" t="s">
        <v>123</v>
      </c>
      <c r="CU7" s="77" t="s">
        <v>123</v>
      </c>
      <c r="CV7" s="77" t="s">
        <v>123</v>
      </c>
      <c r="CW7" s="77" t="s">
        <v>123</v>
      </c>
      <c r="CX7" s="77">
        <v>37685</v>
      </c>
      <c r="CY7" s="77">
        <v>198</v>
      </c>
      <c r="CZ7" s="80" t="s">
        <v>123</v>
      </c>
      <c r="DA7" s="80" t="s">
        <v>123</v>
      </c>
      <c r="DB7" s="80" t="s">
        <v>123</v>
      </c>
      <c r="DC7" s="80" t="s">
        <v>123</v>
      </c>
      <c r="DD7" s="80">
        <v>73.7</v>
      </c>
      <c r="DE7" s="80" t="s">
        <v>123</v>
      </c>
      <c r="DF7" s="80" t="s">
        <v>123</v>
      </c>
      <c r="DG7" s="80" t="s">
        <v>123</v>
      </c>
      <c r="DH7" s="80" t="s">
        <v>123</v>
      </c>
      <c r="DI7" s="80">
        <v>33.9</v>
      </c>
      <c r="DJ7" s="80" t="s">
        <v>123</v>
      </c>
      <c r="DK7" s="80" t="s">
        <v>123</v>
      </c>
      <c r="DL7" s="80" t="s">
        <v>123</v>
      </c>
      <c r="DM7" s="80" t="s">
        <v>123</v>
      </c>
      <c r="DN7" s="80">
        <v>0</v>
      </c>
      <c r="DO7" s="80" t="s">
        <v>123</v>
      </c>
      <c r="DP7" s="80" t="s">
        <v>123</v>
      </c>
      <c r="DQ7" s="80" t="s">
        <v>123</v>
      </c>
      <c r="DR7" s="80" t="s">
        <v>123</v>
      </c>
      <c r="DS7" s="80">
        <v>16.3</v>
      </c>
      <c r="DT7" s="80" t="s">
        <v>123</v>
      </c>
      <c r="DU7" s="80" t="s">
        <v>123</v>
      </c>
      <c r="DV7" s="80" t="s">
        <v>123</v>
      </c>
      <c r="DW7" s="80" t="s">
        <v>123</v>
      </c>
      <c r="DX7" s="80">
        <v>0</v>
      </c>
      <c r="DY7" s="80" t="s">
        <v>123</v>
      </c>
      <c r="DZ7" s="80" t="s">
        <v>123</v>
      </c>
      <c r="EA7" s="80" t="s">
        <v>123</v>
      </c>
      <c r="EB7" s="80" t="s">
        <v>123</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t="s">
        <v>123</v>
      </c>
      <c r="ER7" s="80">
        <v>100</v>
      </c>
      <c r="ES7" s="80" t="s">
        <v>123</v>
      </c>
      <c r="ET7" s="80" t="s">
        <v>123</v>
      </c>
      <c r="EU7" s="80" t="s">
        <v>123</v>
      </c>
      <c r="EV7" s="80" t="s">
        <v>123</v>
      </c>
      <c r="EW7" s="80">
        <v>72.7</v>
      </c>
      <c r="EX7" s="77">
        <v>198</v>
      </c>
      <c r="EY7" s="80" t="s">
        <v>123</v>
      </c>
      <c r="EZ7" s="80" t="s">
        <v>123</v>
      </c>
      <c r="FA7" s="80" t="s">
        <v>123</v>
      </c>
      <c r="FB7" s="80" t="s">
        <v>123</v>
      </c>
      <c r="FC7" s="80">
        <v>73.7</v>
      </c>
      <c r="FD7" s="80" t="s">
        <v>123</v>
      </c>
      <c r="FE7" s="80" t="s">
        <v>123</v>
      </c>
      <c r="FF7" s="80" t="s">
        <v>123</v>
      </c>
      <c r="FG7" s="80" t="s">
        <v>123</v>
      </c>
      <c r="FH7" s="80">
        <v>61.8</v>
      </c>
      <c r="FI7" s="80" t="s">
        <v>123</v>
      </c>
      <c r="FJ7" s="80" t="s">
        <v>123</v>
      </c>
      <c r="FK7" s="80" t="s">
        <v>123</v>
      </c>
      <c r="FL7" s="80" t="s">
        <v>123</v>
      </c>
      <c r="FM7" s="80">
        <v>0</v>
      </c>
      <c r="FN7" s="80" t="s">
        <v>123</v>
      </c>
      <c r="FO7" s="80" t="s">
        <v>123</v>
      </c>
      <c r="FP7" s="80" t="s">
        <v>123</v>
      </c>
      <c r="FQ7" s="80" t="s">
        <v>123</v>
      </c>
      <c r="FR7" s="80">
        <v>8.6999999999999993</v>
      </c>
      <c r="FS7" s="80" t="s">
        <v>123</v>
      </c>
      <c r="FT7" s="80" t="s">
        <v>123</v>
      </c>
      <c r="FU7" s="80" t="s">
        <v>123</v>
      </c>
      <c r="FV7" s="80" t="s">
        <v>123</v>
      </c>
      <c r="FW7" s="80">
        <v>0</v>
      </c>
      <c r="FX7" s="80" t="s">
        <v>123</v>
      </c>
      <c r="FY7" s="80" t="s">
        <v>123</v>
      </c>
      <c r="FZ7" s="80" t="s">
        <v>123</v>
      </c>
      <c r="GA7" s="80" t="s">
        <v>123</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v>100</v>
      </c>
      <c r="GR7" s="80" t="s">
        <v>123</v>
      </c>
      <c r="GS7" s="80" t="s">
        <v>123</v>
      </c>
      <c r="GT7" s="80" t="s">
        <v>123</v>
      </c>
      <c r="GU7" s="80" t="s">
        <v>123</v>
      </c>
      <c r="GV7" s="80">
        <v>80.599999999999994</v>
      </c>
      <c r="GW7" s="77" t="s">
        <v>123</v>
      </c>
      <c r="GX7" s="80" t="s">
        <v>123</v>
      </c>
      <c r="GY7" s="80" t="s">
        <v>123</v>
      </c>
      <c r="GZ7" s="80" t="s">
        <v>123</v>
      </c>
      <c r="HA7" s="80" t="s">
        <v>123</v>
      </c>
      <c r="HB7" s="80" t="s">
        <v>123</v>
      </c>
      <c r="HC7" s="80" t="s">
        <v>123</v>
      </c>
      <c r="HD7" s="80" t="s">
        <v>123</v>
      </c>
      <c r="HE7" s="80" t="s">
        <v>123</v>
      </c>
      <c r="HF7" s="80" t="s">
        <v>123</v>
      </c>
      <c r="HG7" s="80">
        <v>47.9</v>
      </c>
      <c r="HH7" s="80" t="s">
        <v>123</v>
      </c>
      <c r="HI7" s="80" t="s">
        <v>123</v>
      </c>
      <c r="HJ7" s="80" t="s">
        <v>123</v>
      </c>
      <c r="HK7" s="80" t="s">
        <v>123</v>
      </c>
      <c r="HL7" s="80" t="s">
        <v>123</v>
      </c>
      <c r="HM7" s="80" t="s">
        <v>123</v>
      </c>
      <c r="HN7" s="80" t="s">
        <v>123</v>
      </c>
      <c r="HO7" s="80" t="s">
        <v>123</v>
      </c>
      <c r="HP7" s="80" t="s">
        <v>123</v>
      </c>
      <c r="HQ7" s="80">
        <v>13</v>
      </c>
      <c r="HR7" s="80" t="s">
        <v>123</v>
      </c>
      <c r="HS7" s="80" t="s">
        <v>123</v>
      </c>
      <c r="HT7" s="80" t="s">
        <v>123</v>
      </c>
      <c r="HU7" s="80" t="s">
        <v>123</v>
      </c>
      <c r="HV7" s="80" t="s">
        <v>123</v>
      </c>
      <c r="HW7" s="80" t="s">
        <v>123</v>
      </c>
      <c r="HX7" s="80" t="s">
        <v>123</v>
      </c>
      <c r="HY7" s="80" t="s">
        <v>123</v>
      </c>
      <c r="HZ7" s="80" t="s">
        <v>123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t="s">
        <v>123</v>
      </c>
      <c r="IU7" s="80">
        <v>52.8</v>
      </c>
      <c r="IV7" s="77" t="s">
        <v>123</v>
      </c>
      <c r="IW7" s="80" t="s">
        <v>123</v>
      </c>
      <c r="IX7" s="80" t="s">
        <v>123</v>
      </c>
      <c r="IY7" s="80" t="s">
        <v>123</v>
      </c>
      <c r="IZ7" s="80" t="s">
        <v>123</v>
      </c>
      <c r="JA7" s="80" t="s">
        <v>123</v>
      </c>
      <c r="JB7" s="80" t="s">
        <v>123</v>
      </c>
      <c r="JC7" s="80" t="s">
        <v>123</v>
      </c>
      <c r="JD7" s="80" t="s">
        <v>123</v>
      </c>
      <c r="JE7" s="80" t="s">
        <v>123</v>
      </c>
      <c r="JF7" s="80">
        <v>16.100000000000001</v>
      </c>
      <c r="JG7" s="80" t="s">
        <v>123</v>
      </c>
      <c r="JH7" s="80" t="s">
        <v>123</v>
      </c>
      <c r="JI7" s="80" t="s">
        <v>123</v>
      </c>
      <c r="JJ7" s="80" t="s">
        <v>123</v>
      </c>
      <c r="JK7" s="80" t="s">
        <v>123</v>
      </c>
      <c r="JL7" s="80" t="s">
        <v>123</v>
      </c>
      <c r="JM7" s="80" t="s">
        <v>123</v>
      </c>
      <c r="JN7" s="80" t="s">
        <v>123</v>
      </c>
      <c r="JO7" s="80" t="s">
        <v>123</v>
      </c>
      <c r="JP7" s="80">
        <v>45.4</v>
      </c>
      <c r="JQ7" s="80" t="s">
        <v>123</v>
      </c>
      <c r="JR7" s="80" t="s">
        <v>123</v>
      </c>
      <c r="JS7" s="80" t="s">
        <v>123</v>
      </c>
      <c r="JT7" s="80" t="s">
        <v>123</v>
      </c>
      <c r="JU7" s="80" t="s">
        <v>123</v>
      </c>
      <c r="JV7" s="80" t="s">
        <v>123</v>
      </c>
      <c r="JW7" s="80" t="s">
        <v>123</v>
      </c>
      <c r="JX7" s="80" t="s">
        <v>123</v>
      </c>
      <c r="JY7" s="80" t="s">
        <v>123</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t="s">
        <v>123</v>
      </c>
      <c r="KT7" s="80">
        <v>98.4</v>
      </c>
      <c r="KU7" s="77" t="s">
        <v>123</v>
      </c>
      <c r="KV7" s="80" t="s">
        <v>123</v>
      </c>
      <c r="KW7" s="80" t="s">
        <v>123</v>
      </c>
      <c r="KX7" s="80" t="s">
        <v>123</v>
      </c>
      <c r="KY7" s="80" t="s">
        <v>123</v>
      </c>
      <c r="KZ7" s="80" t="s">
        <v>123</v>
      </c>
      <c r="LA7" s="80" t="s">
        <v>123</v>
      </c>
      <c r="LB7" s="80" t="s">
        <v>123</v>
      </c>
      <c r="LC7" s="80" t="s">
        <v>123</v>
      </c>
      <c r="LD7" s="80" t="s">
        <v>123</v>
      </c>
      <c r="LE7" s="80">
        <v>12</v>
      </c>
      <c r="LF7" s="80" t="s">
        <v>123</v>
      </c>
      <c r="LG7" s="80" t="s">
        <v>123</v>
      </c>
      <c r="LH7" s="80" t="s">
        <v>123</v>
      </c>
      <c r="LI7" s="80" t="s">
        <v>123</v>
      </c>
      <c r="LJ7" s="80" t="s">
        <v>123</v>
      </c>
      <c r="LK7" s="80" t="s">
        <v>123</v>
      </c>
      <c r="LL7" s="80" t="s">
        <v>123</v>
      </c>
      <c r="LM7" s="80" t="s">
        <v>123</v>
      </c>
      <c r="LN7" s="80" t="s">
        <v>123</v>
      </c>
      <c r="LO7" s="80">
        <v>0.6</v>
      </c>
      <c r="LP7" s="80" t="s">
        <v>123</v>
      </c>
      <c r="LQ7" s="80" t="s">
        <v>123</v>
      </c>
      <c r="LR7" s="80" t="s">
        <v>123</v>
      </c>
      <c r="LS7" s="80" t="s">
        <v>123</v>
      </c>
      <c r="LT7" s="80" t="s">
        <v>123</v>
      </c>
      <c r="LU7" s="80" t="s">
        <v>123</v>
      </c>
      <c r="LV7" s="80" t="s">
        <v>123</v>
      </c>
      <c r="LW7" s="80" t="s">
        <v>123</v>
      </c>
      <c r="LX7" s="80" t="s">
        <v>123</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t="s">
        <v>123</v>
      </c>
      <c r="MN7" s="80" t="s">
        <v>123</v>
      </c>
      <c r="MO7" s="80" t="s">
        <v>123</v>
      </c>
      <c r="MP7" s="80" t="s">
        <v>123</v>
      </c>
      <c r="MQ7" s="80" t="s">
        <v>123</v>
      </c>
      <c r="MR7" s="80" t="s">
        <v>123</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t="s">
        <v>123</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127</v>
      </c>
      <c r="FA8" s="82"/>
      <c r="FB8" s="82"/>
      <c r="FC8" s="82"/>
      <c r="FD8" s="82"/>
      <c r="FE8" s="83"/>
      <c r="FF8" s="82"/>
      <c r="FG8" s="82"/>
      <c r="FH8" s="82" t="str">
        <f>FI4</f>
        <v>修繕費比率（％）</v>
      </c>
      <c r="FI8" s="82" t="b">
        <f>IF(SUM($L$6,$MT$7:$MW$7)=0,FALSE,TRUE)</f>
        <v>1</v>
      </c>
      <c r="FJ8" s="84" t="s">
        <v>127</v>
      </c>
      <c r="FK8" s="82"/>
      <c r="FL8" s="82"/>
      <c r="FM8" s="82"/>
      <c r="FN8" s="82"/>
      <c r="FO8" s="82"/>
      <c r="FP8" s="83"/>
      <c r="FQ8" s="82"/>
      <c r="FR8" s="82" t="str">
        <f>FS4</f>
        <v>企業債残高対料金収入比率（％）</v>
      </c>
      <c r="FS8" s="82" t="b">
        <f>IF(SUM($L$6,$MT$7:$MW$7)=0,FALSE,TRUE)</f>
        <v>1</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1</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0</v>
      </c>
      <c r="KW8" s="84" t="s">
        <v>127</v>
      </c>
      <c r="KX8" s="82"/>
      <c r="KY8" s="82"/>
      <c r="KZ8" s="82"/>
      <c r="LA8" s="82"/>
      <c r="LB8" s="83"/>
      <c r="LC8" s="82"/>
      <c r="LD8" s="82"/>
      <c r="LE8" s="82" t="str">
        <f>LF4</f>
        <v>修繕費比率（％）</v>
      </c>
      <c r="LF8" s="82" t="b">
        <f>IF(SUM($O$7,$NF$7:$NI$7)=0,FALSE,TRUE)</f>
        <v>0</v>
      </c>
      <c r="LG8" s="84" t="s">
        <v>127</v>
      </c>
      <c r="LH8" s="82"/>
      <c r="LI8" s="82"/>
      <c r="LJ8" s="82"/>
      <c r="LK8" s="82"/>
      <c r="LL8" s="82"/>
      <c r="LM8" s="83"/>
      <c r="LN8" s="82"/>
      <c r="LO8" s="82" t="str">
        <f>LP4</f>
        <v>企業債残高対料金収入比率（％）</v>
      </c>
      <c r="LP8" s="82" t="b">
        <f>IF(SUM($O$7,$NF$7:$NI$7)=0,FALSE,TRUE)</f>
        <v>0</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0</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（最大出力合計198kW）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（最大出力合計198kW）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t="str">
        <f>BA7</f>
        <v>-</v>
      </c>
      <c r="BB11" s="92">
        <f>BB7</f>
        <v>100</v>
      </c>
      <c r="BC11" s="81"/>
      <c r="BD11" s="81"/>
      <c r="BE11" s="81"/>
      <c r="BF11" s="81"/>
      <c r="BG11" s="81"/>
      <c r="BH11" s="91" t="s">
        <v>136</v>
      </c>
      <c r="BI11" s="92" t="str">
        <f>BI7</f>
        <v>-</v>
      </c>
      <c r="BJ11" s="92" t="str">
        <f>BJ7</f>
        <v>-</v>
      </c>
      <c r="BK11" s="92" t="str">
        <f>BK7</f>
        <v>-</v>
      </c>
      <c r="BL11" s="92" t="str">
        <f>BL7</f>
        <v>-</v>
      </c>
      <c r="BM11" s="92">
        <f>BM7</f>
        <v>103.4</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t="str">
        <f>CH7</f>
        <v>-</v>
      </c>
      <c r="CI11" s="92">
        <f>CI7</f>
        <v>10365.799999999999</v>
      </c>
      <c r="CJ11" s="81"/>
      <c r="CK11" s="81"/>
      <c r="CL11" s="81"/>
      <c r="CM11" s="81"/>
      <c r="CN11" s="91" t="s">
        <v>137</v>
      </c>
      <c r="CO11" s="93" t="str">
        <f>CO7</f>
        <v>-</v>
      </c>
      <c r="CP11" s="93" t="str">
        <f>CP7</f>
        <v>-</v>
      </c>
      <c r="CQ11" s="93" t="str">
        <f>CQ7</f>
        <v>-</v>
      </c>
      <c r="CR11" s="93" t="str">
        <f>CR7</f>
        <v>-</v>
      </c>
      <c r="CS11" s="93" t="str">
        <f>CS7</f>
        <v>-</v>
      </c>
      <c r="CT11" s="81"/>
      <c r="CU11" s="81"/>
      <c r="CV11" s="81"/>
      <c r="CW11" s="81"/>
      <c r="CX11" s="81"/>
      <c r="CY11" s="91" t="s">
        <v>136</v>
      </c>
      <c r="CZ11" s="92" t="str">
        <f>CZ7</f>
        <v>-</v>
      </c>
      <c r="DA11" s="92" t="str">
        <f>DA7</f>
        <v>-</v>
      </c>
      <c r="DB11" s="92" t="str">
        <f>DB7</f>
        <v>-</v>
      </c>
      <c r="DC11" s="92" t="str">
        <f>DC7</f>
        <v>-</v>
      </c>
      <c r="DD11" s="92">
        <f>DD7</f>
        <v>73.7</v>
      </c>
      <c r="DE11" s="81"/>
      <c r="DF11" s="81"/>
      <c r="DG11" s="81"/>
      <c r="DH11" s="81"/>
      <c r="DI11" s="91" t="s">
        <v>136</v>
      </c>
      <c r="DJ11" s="92" t="str">
        <f>DJ7</f>
        <v>-</v>
      </c>
      <c r="DK11" s="92" t="str">
        <f>DK7</f>
        <v>-</v>
      </c>
      <c r="DL11" s="92" t="str">
        <f>DL7</f>
        <v>-</v>
      </c>
      <c r="DM11" s="92" t="str">
        <f>DM7</f>
        <v>-</v>
      </c>
      <c r="DN11" s="92">
        <f>DN7</f>
        <v>0</v>
      </c>
      <c r="DO11" s="81"/>
      <c r="DP11" s="81"/>
      <c r="DQ11" s="81"/>
      <c r="DR11" s="81"/>
      <c r="DS11" s="91" t="s">
        <v>136</v>
      </c>
      <c r="DT11" s="92" t="str">
        <f>DT7</f>
        <v>-</v>
      </c>
      <c r="DU11" s="92" t="str">
        <f>DU7</f>
        <v>-</v>
      </c>
      <c r="DV11" s="92" t="str">
        <f>DV7</f>
        <v>-</v>
      </c>
      <c r="DW11" s="92" t="str">
        <f>DW7</f>
        <v>-</v>
      </c>
      <c r="DX11" s="92">
        <f>DX7</f>
        <v>0</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t="str">
        <f>EP7</f>
        <v>-</v>
      </c>
      <c r="EQ11" s="92" t="str">
        <f>EQ7</f>
        <v>-</v>
      </c>
      <c r="ER11" s="92">
        <f>ER7</f>
        <v>100</v>
      </c>
      <c r="ES11" s="81"/>
      <c r="ET11" s="81"/>
      <c r="EU11" s="81"/>
      <c r="EV11" s="81"/>
      <c r="EW11" s="81"/>
      <c r="EX11" s="91" t="s">
        <v>136</v>
      </c>
      <c r="EY11" s="92" t="str">
        <f>EY7</f>
        <v>-</v>
      </c>
      <c r="EZ11" s="92" t="str">
        <f>EZ7</f>
        <v>-</v>
      </c>
      <c r="FA11" s="92" t="str">
        <f>FA7</f>
        <v>-</v>
      </c>
      <c r="FB11" s="92" t="str">
        <f>FB7</f>
        <v>-</v>
      </c>
      <c r="FC11" s="92">
        <f>FC7</f>
        <v>73.7</v>
      </c>
      <c r="FD11" s="81"/>
      <c r="FE11" s="81"/>
      <c r="FF11" s="81"/>
      <c r="FG11" s="81"/>
      <c r="FH11" s="91" t="s">
        <v>136</v>
      </c>
      <c r="FI11" s="92" t="str">
        <f>FI7</f>
        <v>-</v>
      </c>
      <c r="FJ11" s="92" t="str">
        <f>FJ7</f>
        <v>-</v>
      </c>
      <c r="FK11" s="92" t="str">
        <f>FK7</f>
        <v>-</v>
      </c>
      <c r="FL11" s="92" t="str">
        <f>FL7</f>
        <v>-</v>
      </c>
      <c r="FM11" s="92">
        <f>FM7</f>
        <v>0</v>
      </c>
      <c r="FN11" s="81"/>
      <c r="FO11" s="81"/>
      <c r="FP11" s="81"/>
      <c r="FQ11" s="81"/>
      <c r="FR11" s="91" t="s">
        <v>136</v>
      </c>
      <c r="FS11" s="92" t="str">
        <f>FS7</f>
        <v>-</v>
      </c>
      <c r="FT11" s="92" t="str">
        <f>FT7</f>
        <v>-</v>
      </c>
      <c r="FU11" s="92" t="str">
        <f>FU7</f>
        <v>-</v>
      </c>
      <c r="FV11" s="92" t="str">
        <f>FV7</f>
        <v>-</v>
      </c>
      <c r="FW11" s="92">
        <f>FW7</f>
        <v>0</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136</v>
      </c>
      <c r="GM11" s="92" t="str">
        <f>GM7</f>
        <v>-</v>
      </c>
      <c r="GN11" s="92" t="str">
        <f>GN7</f>
        <v>-</v>
      </c>
      <c r="GO11" s="92" t="str">
        <f>GO7</f>
        <v>-</v>
      </c>
      <c r="GP11" s="92" t="str">
        <f>GP7</f>
        <v>-</v>
      </c>
      <c r="GQ11" s="92">
        <f>GQ7</f>
        <v>100</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t="str">
        <f>KY7</f>
        <v>-</v>
      </c>
      <c r="KZ11" s="92" t="str">
        <f>KZ7</f>
        <v>-</v>
      </c>
      <c r="LA11" s="81"/>
      <c r="LB11" s="81"/>
      <c r="LC11" s="81"/>
      <c r="LD11" s="81"/>
      <c r="LE11" s="91" t="s">
        <v>136</v>
      </c>
      <c r="LF11" s="92" t="str">
        <f>LF7</f>
        <v>-</v>
      </c>
      <c r="LG11" s="92" t="str">
        <f>LG7</f>
        <v>-</v>
      </c>
      <c r="LH11" s="92" t="str">
        <f>LH7</f>
        <v>-</v>
      </c>
      <c r="LI11" s="92" t="str">
        <f>LI7</f>
        <v>-</v>
      </c>
      <c r="LJ11" s="92" t="str">
        <f>LJ7</f>
        <v>-</v>
      </c>
      <c r="LK11" s="81"/>
      <c r="LL11" s="81"/>
      <c r="LM11" s="81"/>
      <c r="LN11" s="81"/>
      <c r="LO11" s="91" t="s">
        <v>136</v>
      </c>
      <c r="LP11" s="92" t="str">
        <f>LP7</f>
        <v>-</v>
      </c>
      <c r="LQ11" s="92" t="str">
        <f>LQ7</f>
        <v>-</v>
      </c>
      <c r="LR11" s="92" t="str">
        <f>LR7</f>
        <v>-</v>
      </c>
      <c r="LS11" s="92" t="str">
        <f>LS7</f>
        <v>-</v>
      </c>
      <c r="LT11" s="92" t="str">
        <f>LT7</f>
        <v>-</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t="str">
        <f>BC7</f>
        <v>-</v>
      </c>
      <c r="AY12" s="92" t="str">
        <f>BD7</f>
        <v>-</v>
      </c>
      <c r="AZ12" s="92" t="str">
        <f>BE7</f>
        <v>-</v>
      </c>
      <c r="BA12" s="92" t="str">
        <f>BF7</f>
        <v>-</v>
      </c>
      <c r="BB12" s="92">
        <f>BG7</f>
        <v>118.8</v>
      </c>
      <c r="BC12" s="81"/>
      <c r="BD12" s="81"/>
      <c r="BE12" s="81"/>
      <c r="BF12" s="81"/>
      <c r="BG12" s="81"/>
      <c r="BH12" s="91" t="s">
        <v>139</v>
      </c>
      <c r="BI12" s="92" t="str">
        <f>BN7</f>
        <v>-</v>
      </c>
      <c r="BJ12" s="92" t="str">
        <f>BO7</f>
        <v>-</v>
      </c>
      <c r="BK12" s="92" t="str">
        <f>BP7</f>
        <v>-</v>
      </c>
      <c r="BL12" s="92" t="str">
        <f>BQ7</f>
        <v>-</v>
      </c>
      <c r="BM12" s="92">
        <f>BR7</f>
        <v>255.4</v>
      </c>
      <c r="BN12" s="81"/>
      <c r="BO12" s="81"/>
      <c r="BP12" s="81"/>
      <c r="BQ12" s="81"/>
      <c r="BR12" s="81"/>
      <c r="BS12" s="91" t="s">
        <v>139</v>
      </c>
      <c r="BT12" s="92" t="str">
        <f>BY7</f>
        <v>-</v>
      </c>
      <c r="BU12" s="92" t="str">
        <f>BZ7</f>
        <v>-</v>
      </c>
      <c r="BV12" s="92" t="str">
        <f>CA7</f>
        <v>-</v>
      </c>
      <c r="BW12" s="92" t="str">
        <f>CB7</f>
        <v>-</v>
      </c>
      <c r="BX12" s="92" t="str">
        <f>CC7</f>
        <v>-</v>
      </c>
      <c r="BY12" s="81"/>
      <c r="BZ12" s="81"/>
      <c r="CA12" s="81"/>
      <c r="CB12" s="81"/>
      <c r="CC12" s="81"/>
      <c r="CD12" s="91" t="s">
        <v>139</v>
      </c>
      <c r="CE12" s="92" t="str">
        <f>CJ7</f>
        <v>-</v>
      </c>
      <c r="CF12" s="92" t="str">
        <f>CK7</f>
        <v>-</v>
      </c>
      <c r="CG12" s="92" t="str">
        <f>CL7</f>
        <v>-</v>
      </c>
      <c r="CH12" s="92" t="str">
        <f>CM7</f>
        <v>-</v>
      </c>
      <c r="CI12" s="92">
        <f>CN7</f>
        <v>18815.8</v>
      </c>
      <c r="CJ12" s="81"/>
      <c r="CK12" s="81"/>
      <c r="CL12" s="81"/>
      <c r="CM12" s="81"/>
      <c r="CN12" s="91" t="s">
        <v>139</v>
      </c>
      <c r="CO12" s="93" t="str">
        <f>CT7</f>
        <v>-</v>
      </c>
      <c r="CP12" s="93" t="str">
        <f>CU7</f>
        <v>-</v>
      </c>
      <c r="CQ12" s="93" t="str">
        <f>CV7</f>
        <v>-</v>
      </c>
      <c r="CR12" s="93" t="str">
        <f>CW7</f>
        <v>-</v>
      </c>
      <c r="CS12" s="93">
        <f>CX7</f>
        <v>37685</v>
      </c>
      <c r="CT12" s="81"/>
      <c r="CU12" s="81"/>
      <c r="CV12" s="81"/>
      <c r="CW12" s="81"/>
      <c r="CX12" s="81"/>
      <c r="CY12" s="91" t="s">
        <v>139</v>
      </c>
      <c r="CZ12" s="92" t="str">
        <f>DE7</f>
        <v>-</v>
      </c>
      <c r="DA12" s="92" t="str">
        <f>DF7</f>
        <v>-</v>
      </c>
      <c r="DB12" s="92" t="str">
        <f>DG7</f>
        <v>-</v>
      </c>
      <c r="DC12" s="92" t="str">
        <f>DH7</f>
        <v>-</v>
      </c>
      <c r="DD12" s="92">
        <f>DI7</f>
        <v>33.9</v>
      </c>
      <c r="DE12" s="81"/>
      <c r="DF12" s="81"/>
      <c r="DG12" s="81"/>
      <c r="DH12" s="81"/>
      <c r="DI12" s="91" t="s">
        <v>140</v>
      </c>
      <c r="DJ12" s="92" t="str">
        <f>DO7</f>
        <v>-</v>
      </c>
      <c r="DK12" s="92" t="str">
        <f>DP7</f>
        <v>-</v>
      </c>
      <c r="DL12" s="92" t="str">
        <f>DQ7</f>
        <v>-</v>
      </c>
      <c r="DM12" s="92" t="str">
        <f>DR7</f>
        <v>-</v>
      </c>
      <c r="DN12" s="92">
        <f>DS7</f>
        <v>16.3</v>
      </c>
      <c r="DO12" s="81"/>
      <c r="DP12" s="81"/>
      <c r="DQ12" s="81"/>
      <c r="DR12" s="81"/>
      <c r="DS12" s="91" t="s">
        <v>139</v>
      </c>
      <c r="DT12" s="92" t="str">
        <f>DY7</f>
        <v>-</v>
      </c>
      <c r="DU12" s="92" t="str">
        <f>DZ7</f>
        <v>-</v>
      </c>
      <c r="DV12" s="92" t="str">
        <f>EA7</f>
        <v>-</v>
      </c>
      <c r="DW12" s="92" t="str">
        <f>EB7</f>
        <v>-</v>
      </c>
      <c r="DX12" s="92">
        <f>EC7</f>
        <v>101.4</v>
      </c>
      <c r="DY12" s="81"/>
      <c r="DZ12" s="81"/>
      <c r="EA12" s="81"/>
      <c r="EB12" s="81"/>
      <c r="EC12" s="91" t="s">
        <v>139</v>
      </c>
      <c r="ED12" s="92" t="str">
        <f>EI7</f>
        <v>-</v>
      </c>
      <c r="EE12" s="92" t="str">
        <f>EJ7</f>
        <v>-</v>
      </c>
      <c r="EF12" s="92" t="str">
        <f>EK7</f>
        <v>-</v>
      </c>
      <c r="EG12" s="92" t="str">
        <f>EL7</f>
        <v>-</v>
      </c>
      <c r="EH12" s="92" t="str">
        <f>EM7</f>
        <v>-</v>
      </c>
      <c r="EI12" s="81"/>
      <c r="EJ12" s="81"/>
      <c r="EK12" s="81"/>
      <c r="EL12" s="81"/>
      <c r="EM12" s="91" t="s">
        <v>139</v>
      </c>
      <c r="EN12" s="92" t="str">
        <f>ES7</f>
        <v>-</v>
      </c>
      <c r="EO12" s="92" t="str">
        <f>ET7</f>
        <v>-</v>
      </c>
      <c r="EP12" s="92" t="str">
        <f>EU7</f>
        <v>-</v>
      </c>
      <c r="EQ12" s="92" t="str">
        <f>EV7</f>
        <v>-</v>
      </c>
      <c r="ER12" s="92">
        <f>EW7</f>
        <v>72.7</v>
      </c>
      <c r="ES12" s="81"/>
      <c r="ET12" s="81"/>
      <c r="EU12" s="81"/>
      <c r="EV12" s="81"/>
      <c r="EW12" s="81"/>
      <c r="EX12" s="91" t="s">
        <v>141</v>
      </c>
      <c r="EY12" s="92" t="str">
        <f>IF($EY$8,FD7,"-")</f>
        <v>-</v>
      </c>
      <c r="EZ12" s="92" t="str">
        <f>IF($EY$8,FE7,"-")</f>
        <v>-</v>
      </c>
      <c r="FA12" s="92" t="str">
        <f>IF($EY$8,FF7,"-")</f>
        <v>-</v>
      </c>
      <c r="FB12" s="92" t="str">
        <f>IF($EY$8,FG7,"-")</f>
        <v>-</v>
      </c>
      <c r="FC12" s="92">
        <f>IF($EY$8,FH7,"-")</f>
        <v>61.8</v>
      </c>
      <c r="FD12" s="81"/>
      <c r="FE12" s="81"/>
      <c r="FF12" s="81"/>
      <c r="FG12" s="81"/>
      <c r="FH12" s="91" t="s">
        <v>141</v>
      </c>
      <c r="FI12" s="92" t="str">
        <f>IF($FI$8,FN7,"-")</f>
        <v>-</v>
      </c>
      <c r="FJ12" s="92" t="str">
        <f>IF($FI$8,FO7,"-")</f>
        <v>-</v>
      </c>
      <c r="FK12" s="92" t="str">
        <f>IF($FI$8,FP7,"-")</f>
        <v>-</v>
      </c>
      <c r="FL12" s="92" t="str">
        <f>IF($FI$8,FQ7,"-")</f>
        <v>-</v>
      </c>
      <c r="FM12" s="92">
        <f>IF($FI$8,FR7,"-")</f>
        <v>8.6999999999999993</v>
      </c>
      <c r="FN12" s="81"/>
      <c r="FO12" s="81"/>
      <c r="FP12" s="81"/>
      <c r="FQ12" s="81"/>
      <c r="FR12" s="91" t="s">
        <v>141</v>
      </c>
      <c r="FS12" s="92" t="str">
        <f>IF($FS$8,FX7,"-")</f>
        <v>-</v>
      </c>
      <c r="FT12" s="92" t="str">
        <f>IF($FS$8,FY7,"-")</f>
        <v>-</v>
      </c>
      <c r="FU12" s="92" t="str">
        <f>IF($FS$8,FZ7,"-")</f>
        <v>-</v>
      </c>
      <c r="FV12" s="92" t="str">
        <f>IF($FS$8,GA7,"-")</f>
        <v>-</v>
      </c>
      <c r="FW12" s="92">
        <f>IF($FS$8,GB7,"-")</f>
        <v>334.6</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f>IF($GM$8,GV7,"-")</f>
        <v>80.599999999999994</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193" t="s">
        <v>144</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145</v>
      </c>
      <c r="C15" s="192"/>
      <c r="D15" s="97"/>
      <c r="E15" s="94">
        <v>1</v>
      </c>
      <c r="F15" s="192" t="s">
        <v>146</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148</v>
      </c>
      <c r="C16" s="192"/>
      <c r="D16" s="97"/>
      <c r="E16" s="94">
        <f>E15+1</f>
        <v>2</v>
      </c>
      <c r="F16" s="192" t="s">
        <v>149</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150</v>
      </c>
      <c r="C17" s="192"/>
      <c r="D17" s="97"/>
      <c r="E17" s="94">
        <f t="shared" ref="E17" si="8">E16+1</f>
        <v>3</v>
      </c>
      <c r="F17" s="192" t="s">
        <v>151</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t="e">
        <f>IF(AX7="-",NA(),AX7)</f>
        <v>#N/A</v>
      </c>
      <c r="AY17" s="102" t="e">
        <f t="shared" ref="AY17:BB17" si="9">IF(AY7="-",NA(),AY7)</f>
        <v>#N/A</v>
      </c>
      <c r="AZ17" s="102" t="e">
        <f t="shared" si="9"/>
        <v>#N/A</v>
      </c>
      <c r="BA17" s="102" t="e">
        <f t="shared" si="9"/>
        <v>#N/A</v>
      </c>
      <c r="BB17" s="102">
        <f t="shared" si="9"/>
        <v>100</v>
      </c>
      <c r="BC17" s="97"/>
      <c r="BD17" s="97"/>
      <c r="BE17" s="97"/>
      <c r="BF17" s="97"/>
      <c r="BG17" s="97"/>
      <c r="BH17" s="101" t="s">
        <v>152</v>
      </c>
      <c r="BI17" s="102" t="e">
        <f>IF(BI7="-",NA(),BI7)</f>
        <v>#N/A</v>
      </c>
      <c r="BJ17" s="102" t="e">
        <f t="shared" ref="BJ17:BM17" si="10">IF(BJ7="-",NA(),BJ7)</f>
        <v>#N/A</v>
      </c>
      <c r="BK17" s="102" t="e">
        <f t="shared" si="10"/>
        <v>#N/A</v>
      </c>
      <c r="BL17" s="102" t="e">
        <f t="shared" si="10"/>
        <v>#N/A</v>
      </c>
      <c r="BM17" s="102">
        <f t="shared" si="10"/>
        <v>103.4</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t="e">
        <f>IF(CE7="-",NA(),CE7)</f>
        <v>#N/A</v>
      </c>
      <c r="CF17" s="102" t="e">
        <f t="shared" ref="CF17:CI17" si="12">IF(CF7="-",NA(),CF7)</f>
        <v>#N/A</v>
      </c>
      <c r="CG17" s="102" t="e">
        <f t="shared" si="12"/>
        <v>#N/A</v>
      </c>
      <c r="CH17" s="102" t="e">
        <f t="shared" si="12"/>
        <v>#N/A</v>
      </c>
      <c r="CI17" s="102">
        <f t="shared" si="12"/>
        <v>10365.799999999999</v>
      </c>
      <c r="CJ17" s="97"/>
      <c r="CK17" s="97"/>
      <c r="CL17" s="97"/>
      <c r="CM17" s="97"/>
      <c r="CN17" s="101" t="s">
        <v>152</v>
      </c>
      <c r="CO17" s="103" t="e">
        <f>IF(CO7="-",NA(),CO7)</f>
        <v>#N/A</v>
      </c>
      <c r="CP17" s="103" t="e">
        <f t="shared" ref="CP17:CS17" si="13">IF(CP7="-",NA(),CP7)</f>
        <v>#N/A</v>
      </c>
      <c r="CQ17" s="103" t="e">
        <f t="shared" si="13"/>
        <v>#N/A</v>
      </c>
      <c r="CR17" s="103" t="e">
        <f t="shared" si="13"/>
        <v>#N/A</v>
      </c>
      <c r="CS17" s="103" t="e">
        <f t="shared" si="13"/>
        <v>#N/A</v>
      </c>
      <c r="CT17" s="97"/>
      <c r="CU17" s="97"/>
      <c r="CV17" s="97"/>
      <c r="CW17" s="97"/>
      <c r="CX17" s="97"/>
      <c r="CY17" s="101" t="s">
        <v>152</v>
      </c>
      <c r="CZ17" s="102" t="e">
        <f>IF(CZ7="-",NA(),CZ7)</f>
        <v>#N/A</v>
      </c>
      <c r="DA17" s="102" t="e">
        <f t="shared" ref="DA17:DD17" si="14">IF(DA7="-",NA(),DA7)</f>
        <v>#N/A</v>
      </c>
      <c r="DB17" s="102" t="e">
        <f t="shared" si="14"/>
        <v>#N/A</v>
      </c>
      <c r="DC17" s="102" t="e">
        <f t="shared" si="14"/>
        <v>#N/A</v>
      </c>
      <c r="DD17" s="102">
        <f t="shared" si="14"/>
        <v>73.7</v>
      </c>
      <c r="DE17" s="97"/>
      <c r="DF17" s="97"/>
      <c r="DG17" s="97"/>
      <c r="DH17" s="97"/>
      <c r="DI17" s="101" t="s">
        <v>152</v>
      </c>
      <c r="DJ17" s="102" t="e">
        <f>IF(DJ7="-",NA(),DJ7)</f>
        <v>#N/A</v>
      </c>
      <c r="DK17" s="102" t="e">
        <f t="shared" ref="DK17:DN17" si="15">IF(DK7="-",NA(),DK7)</f>
        <v>#N/A</v>
      </c>
      <c r="DL17" s="102" t="e">
        <f t="shared" si="15"/>
        <v>#N/A</v>
      </c>
      <c r="DM17" s="102" t="e">
        <f t="shared" si="15"/>
        <v>#N/A</v>
      </c>
      <c r="DN17" s="102">
        <f t="shared" si="15"/>
        <v>0</v>
      </c>
      <c r="DO17" s="97"/>
      <c r="DP17" s="97"/>
      <c r="DQ17" s="97"/>
      <c r="DR17" s="97"/>
      <c r="DS17" s="101" t="s">
        <v>152</v>
      </c>
      <c r="DT17" s="102" t="e">
        <f>IF(DT7="-",NA(),DT7)</f>
        <v>#N/A</v>
      </c>
      <c r="DU17" s="102" t="e">
        <f t="shared" ref="DU17:DX17" si="16">IF(DU7="-",NA(),DU7)</f>
        <v>#N/A</v>
      </c>
      <c r="DV17" s="102" t="e">
        <f t="shared" si="16"/>
        <v>#N/A</v>
      </c>
      <c r="DW17" s="102" t="e">
        <f t="shared" si="16"/>
        <v>#N/A</v>
      </c>
      <c r="DX17" s="102">
        <f t="shared" si="16"/>
        <v>0</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t="e">
        <f t="shared" ref="EO17:ER17" si="18">IF(EO7="-",NA(),EO7)</f>
        <v>#N/A</v>
      </c>
      <c r="EP17" s="102" t="e">
        <f t="shared" si="18"/>
        <v>#N/A</v>
      </c>
      <c r="EQ17" s="102" t="e">
        <f t="shared" si="18"/>
        <v>#N/A</v>
      </c>
      <c r="ER17" s="102">
        <f t="shared" si="18"/>
        <v>100</v>
      </c>
      <c r="ES17" s="97"/>
      <c r="ET17" s="97"/>
      <c r="EU17" s="97"/>
      <c r="EV17" s="97"/>
      <c r="EW17" s="97"/>
      <c r="EX17" s="101" t="s">
        <v>152</v>
      </c>
      <c r="EY17" s="102" t="e">
        <f>IF(EY7="-",NA(),EY7)</f>
        <v>#N/A</v>
      </c>
      <c r="EZ17" s="102" t="e">
        <f t="shared" ref="EZ17:FC17" si="19">IF(EZ7="-",NA(),EZ7)</f>
        <v>#N/A</v>
      </c>
      <c r="FA17" s="102" t="e">
        <f t="shared" si="19"/>
        <v>#N/A</v>
      </c>
      <c r="FB17" s="102" t="e">
        <f t="shared" si="19"/>
        <v>#N/A</v>
      </c>
      <c r="FC17" s="102">
        <f t="shared" si="19"/>
        <v>73.7</v>
      </c>
      <c r="FD17" s="97"/>
      <c r="FE17" s="97"/>
      <c r="FF17" s="97"/>
      <c r="FG17" s="97"/>
      <c r="FH17" s="101" t="s">
        <v>152</v>
      </c>
      <c r="FI17" s="102" t="e">
        <f>IF(FI7="-",NA(),FI7)</f>
        <v>#N/A</v>
      </c>
      <c r="FJ17" s="102" t="e">
        <f t="shared" ref="FJ17:FM17" si="20">IF(FJ7="-",NA(),FJ7)</f>
        <v>#N/A</v>
      </c>
      <c r="FK17" s="102" t="e">
        <f t="shared" si="20"/>
        <v>#N/A</v>
      </c>
      <c r="FL17" s="102" t="e">
        <f t="shared" si="20"/>
        <v>#N/A</v>
      </c>
      <c r="FM17" s="102">
        <f t="shared" si="20"/>
        <v>0</v>
      </c>
      <c r="FN17" s="97"/>
      <c r="FO17" s="97"/>
      <c r="FP17" s="97"/>
      <c r="FQ17" s="97"/>
      <c r="FR17" s="101" t="s">
        <v>152</v>
      </c>
      <c r="FS17" s="102" t="e">
        <f>IF(FS7="-",NA(),FS7)</f>
        <v>#N/A</v>
      </c>
      <c r="FT17" s="102" t="e">
        <f t="shared" ref="FT17:FW17" si="21">IF(FT7="-",NA(),FT7)</f>
        <v>#N/A</v>
      </c>
      <c r="FU17" s="102" t="e">
        <f t="shared" si="21"/>
        <v>#N/A</v>
      </c>
      <c r="FV17" s="102" t="e">
        <f t="shared" si="21"/>
        <v>#N/A</v>
      </c>
      <c r="FW17" s="102">
        <f t="shared" si="21"/>
        <v>0</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t="e">
        <f t="shared" ref="GN17:GQ17" si="23">IF(GN7="-",NA(),GN7)</f>
        <v>#N/A</v>
      </c>
      <c r="GO17" s="102" t="e">
        <f t="shared" si="23"/>
        <v>#N/A</v>
      </c>
      <c r="GP17" s="102" t="e">
        <f t="shared" si="23"/>
        <v>#N/A</v>
      </c>
      <c r="GQ17" s="102">
        <f t="shared" si="23"/>
        <v>100</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153</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t="e">
        <f>IF(BC7="-",NA(),BC7)</f>
        <v>#N/A</v>
      </c>
      <c r="AY18" s="102" t="e">
        <f t="shared" ref="AY18:BB18" si="39">IF(BD7="-",NA(),BD7)</f>
        <v>#N/A</v>
      </c>
      <c r="AZ18" s="102" t="e">
        <f t="shared" si="39"/>
        <v>#N/A</v>
      </c>
      <c r="BA18" s="102" t="e">
        <f t="shared" si="39"/>
        <v>#N/A</v>
      </c>
      <c r="BB18" s="102">
        <f t="shared" si="39"/>
        <v>118.8</v>
      </c>
      <c r="BC18" s="97"/>
      <c r="BD18" s="97"/>
      <c r="BE18" s="97"/>
      <c r="BF18" s="97"/>
      <c r="BG18" s="97"/>
      <c r="BH18" s="101" t="s">
        <v>154</v>
      </c>
      <c r="BI18" s="102" t="e">
        <f>IF(BN7="-",NA(),BN7)</f>
        <v>#N/A</v>
      </c>
      <c r="BJ18" s="102" t="e">
        <f t="shared" ref="BJ18:BM18" si="40">IF(BO7="-",NA(),BO7)</f>
        <v>#N/A</v>
      </c>
      <c r="BK18" s="102" t="e">
        <f t="shared" si="40"/>
        <v>#N/A</v>
      </c>
      <c r="BL18" s="102" t="e">
        <f t="shared" si="40"/>
        <v>#N/A</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t="e">
        <f>IF(CJ7="-",NA(),CJ7)</f>
        <v>#N/A</v>
      </c>
      <c r="CF18" s="102" t="e">
        <f t="shared" ref="CF18:CI18" si="42">IF(CK7="-",NA(),CK7)</f>
        <v>#N/A</v>
      </c>
      <c r="CG18" s="102" t="e">
        <f t="shared" si="42"/>
        <v>#N/A</v>
      </c>
      <c r="CH18" s="102" t="e">
        <f t="shared" si="42"/>
        <v>#N/A</v>
      </c>
      <c r="CI18" s="102">
        <f t="shared" si="42"/>
        <v>18815.8</v>
      </c>
      <c r="CJ18" s="97"/>
      <c r="CK18" s="97"/>
      <c r="CL18" s="97"/>
      <c r="CM18" s="97"/>
      <c r="CN18" s="101" t="s">
        <v>154</v>
      </c>
      <c r="CO18" s="103" t="e">
        <f>IF(CT7="-",NA(),CT7)</f>
        <v>#N/A</v>
      </c>
      <c r="CP18" s="103" t="e">
        <f t="shared" ref="CP18:CS18" si="43">IF(CU7="-",NA(),CU7)</f>
        <v>#N/A</v>
      </c>
      <c r="CQ18" s="103" t="e">
        <f t="shared" si="43"/>
        <v>#N/A</v>
      </c>
      <c r="CR18" s="103" t="e">
        <f t="shared" si="43"/>
        <v>#N/A</v>
      </c>
      <c r="CS18" s="103">
        <f t="shared" si="43"/>
        <v>37685</v>
      </c>
      <c r="CT18" s="97"/>
      <c r="CU18" s="97"/>
      <c r="CV18" s="97"/>
      <c r="CW18" s="97"/>
      <c r="CX18" s="97"/>
      <c r="CY18" s="101" t="s">
        <v>154</v>
      </c>
      <c r="CZ18" s="102" t="e">
        <f>IF(DE7="-",NA(),DE7)</f>
        <v>#N/A</v>
      </c>
      <c r="DA18" s="102" t="e">
        <f t="shared" ref="DA18:DD18" si="44">IF(DF7="-",NA(),DF7)</f>
        <v>#N/A</v>
      </c>
      <c r="DB18" s="102" t="e">
        <f t="shared" si="44"/>
        <v>#N/A</v>
      </c>
      <c r="DC18" s="102" t="e">
        <f t="shared" si="44"/>
        <v>#N/A</v>
      </c>
      <c r="DD18" s="102">
        <f t="shared" si="44"/>
        <v>33.9</v>
      </c>
      <c r="DE18" s="97"/>
      <c r="DF18" s="97"/>
      <c r="DG18" s="97"/>
      <c r="DH18" s="97"/>
      <c r="DI18" s="101" t="s">
        <v>154</v>
      </c>
      <c r="DJ18" s="102" t="e">
        <f>IF(DO7="-",NA(),DO7)</f>
        <v>#N/A</v>
      </c>
      <c r="DK18" s="102" t="e">
        <f t="shared" ref="DK18:DN18" si="45">IF(DP7="-",NA(),DP7)</f>
        <v>#N/A</v>
      </c>
      <c r="DL18" s="102" t="e">
        <f t="shared" si="45"/>
        <v>#N/A</v>
      </c>
      <c r="DM18" s="102" t="e">
        <f t="shared" si="45"/>
        <v>#N/A</v>
      </c>
      <c r="DN18" s="102">
        <f t="shared" si="45"/>
        <v>16.3</v>
      </c>
      <c r="DO18" s="97"/>
      <c r="DP18" s="97"/>
      <c r="DQ18" s="97"/>
      <c r="DR18" s="97"/>
      <c r="DS18" s="101" t="s">
        <v>154</v>
      </c>
      <c r="DT18" s="102" t="e">
        <f>IF(DY7="-",NA(),DY7)</f>
        <v>#N/A</v>
      </c>
      <c r="DU18" s="102" t="e">
        <f t="shared" ref="DU18:DX18" si="46">IF(DZ7="-",NA(),DZ7)</f>
        <v>#N/A</v>
      </c>
      <c r="DV18" s="102" t="e">
        <f t="shared" si="46"/>
        <v>#N/A</v>
      </c>
      <c r="DW18" s="102" t="e">
        <f t="shared" si="46"/>
        <v>#N/A</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t="e">
        <f t="shared" ref="EO18:ER18" si="48">IF(ET7="-",NA(),ET7)</f>
        <v>#N/A</v>
      </c>
      <c r="EP18" s="102" t="e">
        <f t="shared" si="48"/>
        <v>#N/A</v>
      </c>
      <c r="EQ18" s="102" t="e">
        <f t="shared" si="48"/>
        <v>#N/A</v>
      </c>
      <c r="ER18" s="102">
        <f t="shared" si="48"/>
        <v>72.7</v>
      </c>
      <c r="ES18" s="97"/>
      <c r="ET18" s="97"/>
      <c r="EU18" s="97"/>
      <c r="EV18" s="97"/>
      <c r="EW18" s="97"/>
      <c r="EX18" s="101" t="s">
        <v>154</v>
      </c>
      <c r="EY18" s="102" t="e">
        <f>IF(OR(NOT($EY$8),FD7="-"),NA(),FD7)</f>
        <v>#N/A</v>
      </c>
      <c r="EZ18" s="102" t="e">
        <f>IF(OR(NOT($EY$8),FE7="-"),NA(),FE7)</f>
        <v>#N/A</v>
      </c>
      <c r="FA18" s="102" t="e">
        <f>IF(OR(NOT($EY$8),FF7="-"),NA(),FF7)</f>
        <v>#N/A</v>
      </c>
      <c r="FB18" s="102" t="e">
        <f>IF(OR(NOT($EY$8),FG7="-"),NA(),FG7)</f>
        <v>#N/A</v>
      </c>
      <c r="FC18" s="102">
        <f>IF(OR(NOT($EY$8),FH7="-"),NA(),FH7)</f>
        <v>61.8</v>
      </c>
      <c r="FD18" s="97"/>
      <c r="FE18" s="97"/>
      <c r="FF18" s="97"/>
      <c r="FG18" s="97"/>
      <c r="FH18" s="101" t="s">
        <v>154</v>
      </c>
      <c r="FI18" s="102" t="e">
        <f>IF(OR(NOT($FI$8),FN7="-"),NA(),FN7)</f>
        <v>#N/A</v>
      </c>
      <c r="FJ18" s="102" t="e">
        <f>IF(OR(NOT($FI$8),FO7="-"),NA(),FO7)</f>
        <v>#N/A</v>
      </c>
      <c r="FK18" s="102" t="e">
        <f>IF(OR(NOT($FI$8),FP7="-"),NA(),FP7)</f>
        <v>#N/A</v>
      </c>
      <c r="FL18" s="102" t="e">
        <f>IF(OR(NOT($FI$8),FQ7="-"),NA(),FQ7)</f>
        <v>#N/A</v>
      </c>
      <c r="FM18" s="102">
        <f>IF(OR(NOT($FI$8),FR7="-"),NA(),FR7)</f>
        <v>8.6999999999999993</v>
      </c>
      <c r="FN18" s="97"/>
      <c r="FO18" s="97"/>
      <c r="FP18" s="97"/>
      <c r="FQ18" s="97"/>
      <c r="FR18" s="101" t="s">
        <v>154</v>
      </c>
      <c r="FS18" s="102" t="e">
        <f>IF(OR(NOT($FS$8),FX7="-"),NA(),FX7)</f>
        <v>#N/A</v>
      </c>
      <c r="FT18" s="102" t="e">
        <f>IF(OR(NOT($FS$8),FY7="-"),NA(),FY7)</f>
        <v>#N/A</v>
      </c>
      <c r="FU18" s="102" t="e">
        <f>IF(OR(NOT($FS$8),FZ7="-"),NA(),FZ7)</f>
        <v>#N/A</v>
      </c>
      <c r="FV18" s="102" t="e">
        <f>IF(OR(NOT($FS$8),GA7="-"),NA(),GA7)</f>
        <v>#N/A</v>
      </c>
      <c r="FW18" s="102">
        <f>IF(OR(NOT($FS$8),GB7="-"),NA(),GB7)</f>
        <v>334.6</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t="e">
        <f>IF(OR(NOT($GM$8),GS7="-"),NA(),GS7)</f>
        <v>#N/A</v>
      </c>
      <c r="GO18" s="102" t="e">
        <f>IF(OR(NOT($GM$8),GT7="-"),NA(),GT7)</f>
        <v>#N/A</v>
      </c>
      <c r="GP18" s="102" t="e">
        <f>IF(OR(NOT($GM$8),GU7="-"),NA(),GU7)</f>
        <v>#N/A</v>
      </c>
      <c r="GQ18" s="102">
        <f>IF(OR(NOT($GM$8),GV7="-"),NA(),GV7)</f>
        <v>80.599999999999994</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155</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156</v>
      </c>
      <c r="C20" s="192"/>
      <c r="D20" s="97"/>
    </row>
    <row r="21" spans="1:373">
      <c r="A21" s="94">
        <f t="shared" si="7"/>
        <v>7</v>
      </c>
      <c r="B21" s="192" t="s">
        <v>157</v>
      </c>
      <c r="C21" s="192"/>
      <c r="D21" s="97"/>
    </row>
    <row r="22" spans="1:373">
      <c r="A22" s="94">
        <f t="shared" si="7"/>
        <v>8</v>
      </c>
      <c r="B22" s="192" t="s">
        <v>158</v>
      </c>
      <c r="C22" s="192"/>
      <c r="D22" s="97"/>
      <c r="E22" s="194" t="s">
        <v>159</v>
      </c>
      <c r="F22" s="195"/>
      <c r="G22" s="195"/>
      <c r="H22" s="195"/>
      <c r="I22" s="196"/>
    </row>
    <row r="23" spans="1:373">
      <c r="A23" s="94">
        <f t="shared" si="7"/>
        <v>9</v>
      </c>
      <c r="B23" s="192" t="s">
        <v>160</v>
      </c>
      <c r="C23" s="192"/>
      <c r="D23" s="97"/>
      <c r="E23" s="197"/>
      <c r="F23" s="198"/>
      <c r="G23" s="198"/>
      <c r="H23" s="198"/>
      <c r="I23" s="199"/>
    </row>
    <row r="24" spans="1:373">
      <c r="A24" s="94">
        <f t="shared" si="7"/>
        <v>10</v>
      </c>
      <c r="B24" s="192" t="s">
        <v>161</v>
      </c>
      <c r="C24" s="192"/>
      <c r="D24" s="97"/>
      <c r="E24" s="197"/>
      <c r="F24" s="198"/>
      <c r="G24" s="198"/>
      <c r="H24" s="198"/>
      <c r="I24" s="199"/>
    </row>
    <row r="25" spans="1:373">
      <c r="A25" s="94">
        <f t="shared" si="7"/>
        <v>11</v>
      </c>
      <c r="B25" s="192" t="s">
        <v>162</v>
      </c>
      <c r="C25" s="192"/>
      <c r="D25" s="97"/>
      <c r="E25" s="197"/>
      <c r="F25" s="198"/>
      <c r="G25" s="198"/>
      <c r="H25" s="198"/>
      <c r="I25" s="199"/>
    </row>
    <row r="26" spans="1:373">
      <c r="A26" s="94">
        <f t="shared" si="7"/>
        <v>12</v>
      </c>
      <c r="B26" s="192" t="s">
        <v>163</v>
      </c>
      <c r="C26" s="192"/>
      <c r="D26" s="97"/>
      <c r="E26" s="197"/>
      <c r="F26" s="198"/>
      <c r="G26" s="198"/>
      <c r="H26" s="198"/>
      <c r="I26" s="199"/>
    </row>
    <row r="27" spans="1:373">
      <c r="A27" s="94">
        <f t="shared" si="7"/>
        <v>13</v>
      </c>
      <c r="B27" s="192" t="s">
        <v>164</v>
      </c>
      <c r="C27" s="192"/>
      <c r="D27" s="97"/>
      <c r="E27" s="197"/>
      <c r="F27" s="198"/>
      <c r="G27" s="198"/>
      <c r="H27" s="198"/>
      <c r="I27" s="199"/>
    </row>
    <row r="28" spans="1:373">
      <c r="A28" s="94">
        <f t="shared" si="7"/>
        <v>14</v>
      </c>
      <c r="B28" s="192" t="s">
        <v>165</v>
      </c>
      <c r="C28" s="192"/>
      <c r="D28" s="97"/>
      <c r="E28" s="197"/>
      <c r="F28" s="198"/>
      <c r="G28" s="198"/>
      <c r="H28" s="198"/>
      <c r="I28" s="199"/>
    </row>
    <row r="29" spans="1:373">
      <c r="A29" s="94">
        <f t="shared" si="7"/>
        <v>15</v>
      </c>
      <c r="B29" s="192" t="s">
        <v>166</v>
      </c>
      <c r="C29" s="192"/>
      <c r="D29" s="97"/>
      <c r="E29" s="197"/>
      <c r="F29" s="198"/>
      <c r="G29" s="198"/>
      <c r="H29" s="198"/>
      <c r="I29" s="199"/>
    </row>
    <row r="30" spans="1:373">
      <c r="A30" s="94">
        <f t="shared" si="7"/>
        <v>16</v>
      </c>
      <c r="B30" s="192" t="s">
        <v>167</v>
      </c>
      <c r="C30" s="192"/>
      <c r="D30" s="97"/>
      <c r="E30" s="197"/>
      <c r="F30" s="198"/>
      <c r="G30" s="198"/>
      <c r="H30" s="198"/>
      <c r="I30" s="199"/>
    </row>
    <row r="31" spans="1:373">
      <c r="A31" s="94">
        <f t="shared" si="7"/>
        <v>17</v>
      </c>
      <c r="B31" s="192" t="s">
        <v>168</v>
      </c>
      <c r="C31" s="192"/>
      <c r="D31" s="97"/>
      <c r="E31" s="197"/>
      <c r="F31" s="198"/>
      <c r="G31" s="198"/>
      <c r="H31" s="198"/>
      <c r="I31" s="199"/>
    </row>
    <row r="32" spans="1:373">
      <c r="A32" s="94">
        <f t="shared" si="7"/>
        <v>18</v>
      </c>
      <c r="B32" s="192" t="s">
        <v>169</v>
      </c>
      <c r="C32" s="192"/>
      <c r="D32" s="97"/>
      <c r="E32" s="197"/>
      <c r="F32" s="198"/>
      <c r="G32" s="198"/>
      <c r="H32" s="198"/>
      <c r="I32" s="199"/>
    </row>
    <row r="33" spans="1:15">
      <c r="A33" s="94">
        <f t="shared" si="7"/>
        <v>19</v>
      </c>
      <c r="B33" s="192" t="s">
        <v>170</v>
      </c>
      <c r="C33" s="192"/>
      <c r="D33" s="97"/>
      <c r="E33" s="197"/>
      <c r="F33" s="198"/>
      <c r="G33" s="198"/>
      <c r="H33" s="198"/>
      <c r="I33" s="199"/>
    </row>
    <row r="34" spans="1:15">
      <c r="A34" s="94">
        <f t="shared" si="7"/>
        <v>20</v>
      </c>
      <c r="B34" s="192" t="s">
        <v>171</v>
      </c>
      <c r="C34" s="192"/>
      <c r="D34" s="97"/>
      <c r="E34" s="197"/>
      <c r="F34" s="198"/>
      <c r="G34" s="198"/>
      <c r="H34" s="198"/>
      <c r="I34" s="199"/>
    </row>
    <row r="35" spans="1:15" ht="25.5" customHeight="1">
      <c r="E35" s="200"/>
      <c r="F35" s="201"/>
      <c r="G35" s="201"/>
      <c r="H35" s="201"/>
      <c r="I35" s="202"/>
    </row>
    <row r="37" spans="1:15">
      <c r="K37" s="194" t="s">
        <v>159</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432091</cp:lastModifiedBy>
  <cp:lastPrinted>2017-09-12T08:02:52Z</cp:lastPrinted>
  <dcterms:created xsi:type="dcterms:W3CDTF">2017-06-20T03:28:01Z</dcterms:created>
  <dcterms:modified xsi:type="dcterms:W3CDTF">2017-09-12T08:08:19Z</dcterms:modified>
  <cp:category/>
</cp:coreProperties>
</file>