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Q6" i="5"/>
  <c r="AI8" i="4" s="1"/>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Q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<sst xmlns="http://schemas.openxmlformats.org/spreadsheetml/2006/main" count="218" uniqueCount="108">
  <si>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</si>
  <si>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</si>
  <si>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</si>
  <si>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</si>
  <si>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</si>
  <si>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</si>
  <si>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</si>
  <si>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</si>
  <si>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</si>
  <si>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</si>
  <si>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</si>
  <si>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</si>
  <si>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</si>
  <si>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</si>
  <si>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</si>
  <si>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</si>
  <si>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</si>
  <si>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</si>
  <si>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</si>
  <si>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</si>
  <si>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</si>
  <si>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</si>
  <si>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</si>
  <si>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</si>
  <si>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</si>
  <si>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</si>
  <si>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</si>
  <si>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</si>
  <si>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</si>
  <si>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</si>
  <si>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</si>
  <si>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</si>
  <si>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</si>
  <si>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</si>
  <si>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</si>
  <si>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</si>
  <si>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</si>
  <si>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</si>
  <si>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</si>
  <si>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</si>
  <si>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</si>
  <si>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</si>
  <si>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</si>
  <si>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</si>
  <si>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</si>
  <si>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</si>
  <si>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</si>
  <si>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</si>
  <si>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</si>
  <si>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</si>
  <si>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</si>
  <si>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</si>
  <si>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</si>
  <si>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</si>
  <si>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</si>
  <si>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</si>
  <si>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</si>
  <si>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</si>
  <si>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</si>
  <si>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</si>
  <si>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</si>
  <si>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</si>
  <si>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</si>
  <si>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</si>
  <si>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</si>
  <si>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</si>
  <si>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</si>
  <si>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</si>
  <si>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</si>
  <si>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</si>
  <si>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</si>
  <si>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</si>
  <si>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</si>
  <si>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</si>
  <si>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</si>
  <si>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</si>
  <si>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</si>
  <si>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</si>
  <si>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</si>
  <si>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</si>
  <si>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</si>
  <si>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</si>
  <si>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</si>
  <si>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</si>
  <si>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</si>
  <si>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</si>
  <si>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</si>
  <si>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</si>
  <si>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</si>
  <si>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</si>
  <si>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</si>
  <si>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</si>
  <si>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</si>
  <si>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邑南町</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</si>
  <si>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</si>
  <si>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</si>
  <si>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</si>
  <si>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</si>
  <si>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</si>
  <si>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</si>
  <si>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</si>
  <si>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</si>
  <si>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</si>
  <si>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</si>
  <si>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</si>
  <si>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平成29年度からの簡易水道事業統合に向けて計画的に管路更新事業を行ってきたが、指標的には0.74％平均の更新率となっている。このままではすべての管路を更新するのに135年かかる更新ペースである。</t>
    <rPh sb="0" eb="2">
      <t>ヘイセイ</t>
    </rPh>
    <rPh sb="4" eb="6">
      <t>ネンド</t>
    </rPh>
    <rPh sb="9" eb="11">
      <t>カンイ</t>
    </rPh>
    <rPh sb="11" eb="13">
      <t>スイドウ</t>
    </rPh>
    <rPh sb="13" eb="15">
      <t>ジギョウ</t>
    </rPh>
    <rPh sb="15" eb="17">
      <t>トウゴウ</t>
    </rPh>
    <rPh sb="18" eb="19">
      <t>ム</t>
    </rPh>
    <rPh sb="21" eb="24">
      <t>ケイカクテキ</t>
    </rPh>
    <rPh sb="25" eb="27">
      <t>カンロ</t>
    </rPh>
    <rPh sb="27" eb="29">
      <t>コウシン</t>
    </rPh>
    <rPh sb="29" eb="31">
      <t>ジギョウ</t>
    </rPh>
    <rPh sb="32" eb="33">
      <t>オコナ</t>
    </rPh>
    <rPh sb="39" eb="42">
      <t>シヒョウテキ</t>
    </rPh>
    <rPh sb="49" eb="51">
      <t>ヘイキン</t>
    </rPh>
    <rPh sb="52" eb="54">
      <t>コウシン</t>
    </rPh>
    <rPh sb="54" eb="55">
      <t>リツ</t>
    </rPh>
    <rPh sb="72" eb="74">
      <t>カンロ</t>
    </rPh>
    <rPh sb="75" eb="77">
      <t>コウシン</t>
    </rPh>
    <rPh sb="84" eb="85">
      <t>ネン</t>
    </rPh>
    <rPh sb="88" eb="90">
      <t>コウシン</t>
    </rPh>
    <phoneticPr fontId="4"/>
  </si>
  <si>
    <t>　経営の健全性としては、収益的収支比率が100％未満で企業債残高対給水収益比率は平均値より高くなっており、これは地方債償還金部分を主に繰入金の収益で賄っているためと考えられる。また効率性としては、施設利用率は、適切な施設規模で経営を行っているが、料金回収率と有収率が平均値より低く、給水原価が平均値より高くなっている。原因としては、中山間地に位置しており給水戸数は少ないにも関わらず配水管延長が長いため投資効率が悪いので、企業債残高対給水収益比率も高く繰入金が多いことによるものと考えられる。さらに漏水やメーター不感により、有収率が低くなり、維持管理費が減少せずに給水収益が減少しているため料金回収率が低いと考えられる。</t>
    <rPh sb="1" eb="3">
      <t>ケイエイ</t>
    </rPh>
    <rPh sb="4" eb="7">
      <t>ケンゼンセイ</t>
    </rPh>
    <rPh sb="12" eb="15">
      <t>シュウエキテキ</t>
    </rPh>
    <rPh sb="15" eb="17">
      <t>シュウシ</t>
    </rPh>
    <rPh sb="17" eb="19">
      <t>ヒリツ</t>
    </rPh>
    <rPh sb="24" eb="26">
      <t>ミマン</t>
    </rPh>
    <rPh sb="27" eb="29">
      <t>キギョウ</t>
    </rPh>
    <rPh sb="29" eb="30">
      <t>サイ</t>
    </rPh>
    <rPh sb="30" eb="31">
      <t>ザン</t>
    </rPh>
    <rPh sb="31" eb="32">
      <t>タカ</t>
    </rPh>
    <rPh sb="32" eb="33">
      <t>タイ</t>
    </rPh>
    <rPh sb="33" eb="35">
      <t>キュウスイ</t>
    </rPh>
    <rPh sb="35" eb="37">
      <t>シュウエキ</t>
    </rPh>
    <rPh sb="37" eb="39">
      <t>ヒリツ</t>
    </rPh>
    <rPh sb="40" eb="43">
      <t>ヘイキンチ</t>
    </rPh>
    <rPh sb="45" eb="46">
      <t>タカ</t>
    </rPh>
    <rPh sb="56" eb="58">
      <t>チホウ</t>
    </rPh>
    <rPh sb="58" eb="59">
      <t>サイ</t>
    </rPh>
    <rPh sb="59" eb="62">
      <t>ショウカンキン</t>
    </rPh>
    <rPh sb="62" eb="64">
      <t>ブブン</t>
    </rPh>
    <rPh sb="65" eb="66">
      <t>オモ</t>
    </rPh>
    <rPh sb="67" eb="69">
      <t>クリイレ</t>
    </rPh>
    <rPh sb="69" eb="70">
      <t>キン</t>
    </rPh>
    <rPh sb="71" eb="73">
      <t>シュウエキ</t>
    </rPh>
    <rPh sb="74" eb="75">
      <t>マカナ</t>
    </rPh>
    <rPh sb="82" eb="83">
      <t>カンガ</t>
    </rPh>
    <rPh sb="90" eb="93">
      <t>コウリツセイ</t>
    </rPh>
    <rPh sb="98" eb="100">
      <t>シセツ</t>
    </rPh>
    <rPh sb="100" eb="103">
      <t>リヨウリツ</t>
    </rPh>
    <rPh sb="105" eb="107">
      <t>テキセツ</t>
    </rPh>
    <rPh sb="108" eb="110">
      <t>シセツ</t>
    </rPh>
    <rPh sb="110" eb="112">
      <t>キボ</t>
    </rPh>
    <rPh sb="113" eb="115">
      <t>ケイエイ</t>
    </rPh>
    <rPh sb="116" eb="117">
      <t>オコナ</t>
    </rPh>
    <rPh sb="123" eb="125">
      <t>リョウキン</t>
    </rPh>
    <rPh sb="125" eb="127">
      <t>カイシュウ</t>
    </rPh>
    <rPh sb="127" eb="128">
      <t>リツ</t>
    </rPh>
    <rPh sb="129" eb="131">
      <t>ユウシュウ</t>
    </rPh>
    <rPh sb="131" eb="132">
      <t>リツ</t>
    </rPh>
    <rPh sb="133" eb="136">
      <t>ヘイキンチ</t>
    </rPh>
    <rPh sb="138" eb="139">
      <t>ヒク</t>
    </rPh>
    <rPh sb="141" eb="143">
      <t>キュウスイ</t>
    </rPh>
    <rPh sb="143" eb="145">
      <t>ゲンカ</t>
    </rPh>
    <rPh sb="146" eb="149">
      <t>ヘイキンチ</t>
    </rPh>
    <rPh sb="151" eb="152">
      <t>タカ</t>
    </rPh>
    <rPh sb="159" eb="161">
      <t>ゲンイン</t>
    </rPh>
    <rPh sb="166" eb="167">
      <t>チュウ</t>
    </rPh>
    <rPh sb="167" eb="169">
      <t>サンカン</t>
    </rPh>
    <rPh sb="169" eb="170">
      <t>チ</t>
    </rPh>
    <rPh sb="171" eb="173">
      <t>イチ</t>
    </rPh>
    <rPh sb="177" eb="179">
      <t>キュウスイ</t>
    </rPh>
    <rPh sb="179" eb="181">
      <t>コスウ</t>
    </rPh>
    <rPh sb="182" eb="183">
      <t>スク</t>
    </rPh>
    <rPh sb="187" eb="188">
      <t>カカ</t>
    </rPh>
    <rPh sb="191" eb="194">
      <t>ハイスイカン</t>
    </rPh>
    <rPh sb="194" eb="196">
      <t>エンチョウ</t>
    </rPh>
    <rPh sb="197" eb="198">
      <t>ナガ</t>
    </rPh>
    <rPh sb="201" eb="203">
      <t>トウシ</t>
    </rPh>
    <rPh sb="203" eb="205">
      <t>コウリツ</t>
    </rPh>
    <rPh sb="206" eb="207">
      <t>ワル</t>
    </rPh>
    <rPh sb="211" eb="213">
      <t>キギョウ</t>
    </rPh>
    <rPh sb="213" eb="214">
      <t>サイ</t>
    </rPh>
    <rPh sb="214" eb="215">
      <t>ザン</t>
    </rPh>
    <rPh sb="215" eb="216">
      <t>タカ</t>
    </rPh>
    <rPh sb="216" eb="217">
      <t>タイ</t>
    </rPh>
    <rPh sb="217" eb="219">
      <t>キュウスイ</t>
    </rPh>
    <rPh sb="219" eb="221">
      <t>シュウエキ</t>
    </rPh>
    <rPh sb="221" eb="223">
      <t>ヒリツ</t>
    </rPh>
    <rPh sb="224" eb="225">
      <t>タカ</t>
    </rPh>
    <rPh sb="226" eb="228">
      <t>クリイレ</t>
    </rPh>
    <rPh sb="228" eb="229">
      <t>キン</t>
    </rPh>
    <rPh sb="230" eb="231">
      <t>オオ</t>
    </rPh>
    <rPh sb="240" eb="241">
      <t>カンガ</t>
    </rPh>
    <rPh sb="249" eb="251">
      <t>ロウスイ</t>
    </rPh>
    <rPh sb="256" eb="257">
      <t>フ</t>
    </rPh>
    <rPh sb="257" eb="258">
      <t>カン</t>
    </rPh>
    <rPh sb="262" eb="263">
      <t>ユウ</t>
    </rPh>
    <rPh sb="263" eb="265">
      <t>シュウリツ</t>
    </rPh>
    <rPh sb="266" eb="267">
      <t>ヒク</t>
    </rPh>
    <rPh sb="271" eb="273">
      <t>イジ</t>
    </rPh>
    <rPh sb="273" eb="276">
      <t>カンリヒ</t>
    </rPh>
    <rPh sb="277" eb="279">
      <t>ゲンショウ</t>
    </rPh>
    <rPh sb="282" eb="284">
      <t>キュウスイ</t>
    </rPh>
    <rPh sb="284" eb="286">
      <t>シュウエキ</t>
    </rPh>
    <rPh sb="287" eb="289">
      <t>ゲンショウ</t>
    </rPh>
    <rPh sb="295" eb="297">
      <t>リョウキン</t>
    </rPh>
    <rPh sb="297" eb="299">
      <t>カイシュウ</t>
    </rPh>
    <rPh sb="299" eb="300">
      <t>リツ</t>
    </rPh>
    <rPh sb="301" eb="302">
      <t>ヒク</t>
    </rPh>
    <rPh sb="304" eb="305">
      <t>カンガ</t>
    </rPh>
    <phoneticPr fontId="4"/>
  </si>
  <si>
    <r>
      <t>　平成28年度末で簡水統合し上水道に移行するので、</t>
    </r>
    <r>
      <rPr>
        <sz val="11"/>
        <color theme="1"/>
        <rFont val="ＭＳ ゴシック"/>
        <family val="3"/>
        <charset val="128"/>
      </rPr>
      <t>適正な料金の設定による財源の確保、支出における維持管理費等の削減及び建設改良計画の見直しを早急に行うために、現在の状況を把握・分析して検討しなければならない。その後水道事業経営計画を策定して経営改革を図る。</t>
    </r>
    <rPh sb="25" eb="27">
      <t>テキセイ</t>
    </rPh>
    <rPh sb="28" eb="30">
      <t>リョウキン</t>
    </rPh>
    <rPh sb="31" eb="33">
      <t>セッテイ</t>
    </rPh>
    <rPh sb="36" eb="38">
      <t>ザイゲン</t>
    </rPh>
    <rPh sb="39" eb="41">
      <t>カクホ</t>
    </rPh>
    <rPh sb="42" eb="44">
      <t>シシュツ</t>
    </rPh>
    <rPh sb="48" eb="50">
      <t>イジ</t>
    </rPh>
    <rPh sb="50" eb="52">
      <t>カンリ</t>
    </rPh>
    <rPh sb="52" eb="53">
      <t>ヒ</t>
    </rPh>
    <rPh sb="53" eb="54">
      <t>トウ</t>
    </rPh>
    <rPh sb="55" eb="57">
      <t>サクゲン</t>
    </rPh>
    <rPh sb="57" eb="58">
      <t>オヨ</t>
    </rPh>
    <rPh sb="59" eb="61">
      <t>ケンセツ</t>
    </rPh>
    <rPh sb="61" eb="63">
      <t>カイリョウ</t>
    </rPh>
    <rPh sb="63" eb="65">
      <t>ケイカク</t>
    </rPh>
    <rPh sb="66" eb="68">
      <t>ミナオ</t>
    </rPh>
    <rPh sb="70" eb="72">
      <t>ソウキュウ</t>
    </rPh>
    <rPh sb="73" eb="74">
      <t>オコナ</t>
    </rPh>
    <rPh sb="79" eb="81">
      <t>ゲンザイ</t>
    </rPh>
    <rPh sb="82" eb="84">
      <t>ジョウキョウ</t>
    </rPh>
    <rPh sb="85" eb="87">
      <t>ハアク</t>
    </rPh>
    <rPh sb="88" eb="90">
      <t>ブンセキ</t>
    </rPh>
    <rPh sb="92" eb="94">
      <t>ケントウ</t>
    </rPh>
    <rPh sb="106" eb="107">
      <t>ゴ</t>
    </rPh>
    <rPh sb="107" eb="109">
      <t>スイドウ</t>
    </rPh>
    <rPh sb="109" eb="111">
      <t>ジギョウ</t>
    </rPh>
    <rPh sb="111" eb="113">
      <t>ケイエイ</t>
    </rPh>
    <rPh sb="113" eb="115">
      <t>ケイカク</t>
    </rPh>
    <rPh sb="116" eb="118">
      <t>サクテイ</t>
    </rPh>
    <rPh sb="120" eb="122">
      <t>ケイエイ</t>
    </rPh>
    <rPh sb="122" eb="124">
      <t>カイカク</t>
    </rPh>
    <rPh sb="125" eb="126">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</si>
</sst>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1.08</c:v>
                </c:pt>
                <c:pt idx="1">
                  <c:v>0.73</c:v>
                </c:pt>
                <c:pt idx="2">
                  <c:v>0.57999999999999996</c:v>
                </c:pt>
                <c:pt idx="3">
                  <c:v>0.54</c:v>
                </c:pt>
                <c:pt idx="4">
                  <c:v>0.78</c:v>
                </c:pt>
              </c:numCache>
            </c:numRef>
          </c:val>
        </c:ser>
        <c:dLbls>
          <c:showLegendKey val="0"/>
          <c:showVal val="0"/>
          <c:showCatName val="0"/>
          <c:showSerName val="0"/>
          <c:showPercent val="0"/>
          <c:showBubbleSize val="0"/>
        </c:dLbls>
        <c:gapWidth val="150"/>
        <c:axId val="38886400"/>
        <c:axId val="3889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1.08</c:v>
                </c:pt>
                <c:pt idx="2">
                  <c:v>0.69</c:v>
                </c:pt>
                <c:pt idx="3">
                  <c:v>0.89</c:v>
                </c:pt>
                <c:pt idx="4">
                  <c:v>0.98</c:v>
                </c:pt>
              </c:numCache>
            </c:numRef>
          </c:val>
          <c:smooth val="0"/>
        </c:ser>
        <c:dLbls>
          <c:showLegendKey val="0"/>
          <c:showVal val="0"/>
          <c:showCatName val="0"/>
          <c:showSerName val="0"/>
          <c:showPercent val="0"/>
          <c:showBubbleSize val="0"/>
        </c:dLbls>
        <c:marker val="1"/>
        <c:smooth val="0"/>
        <c:axId val="38886400"/>
        <c:axId val="38896768"/>
      </c:lineChart>
      <c:dateAx>
        <c:axId val="38886400"/>
        <c:scaling>
          <c:orientation val="minMax"/>
        </c:scaling>
        <c:delete val="1"/>
        <c:axPos val="b"/>
        <c:numFmt formatCode="ge" sourceLinked="1"/>
        <c:majorTickMark val="none"/>
        <c:minorTickMark val="none"/>
        <c:tickLblPos val="none"/>
        <c:crossAx val="38896768"/>
        <c:crosses val="autoZero"/>
        <c:auto val="1"/>
        <c:lblOffset val="100"/>
        <c:baseTimeUnit val="years"/>
      </c:dateAx>
      <c:valAx>
        <c:axId val="3889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8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79.19</c:v>
                </c:pt>
                <c:pt idx="1">
                  <c:v>73.510000000000005</c:v>
                </c:pt>
                <c:pt idx="2">
                  <c:v>73.959999999999994</c:v>
                </c:pt>
                <c:pt idx="3">
                  <c:v>73.959999999999994</c:v>
                </c:pt>
                <c:pt idx="4">
                  <c:v>68.47</c:v>
                </c:pt>
              </c:numCache>
            </c:numRef>
          </c:val>
        </c:ser>
        <c:dLbls>
          <c:showLegendKey val="0"/>
          <c:showVal val="0"/>
          <c:showCatName val="0"/>
          <c:showSerName val="0"/>
          <c:showPercent val="0"/>
          <c:showBubbleSize val="0"/>
        </c:dLbls>
        <c:gapWidth val="150"/>
        <c:axId val="51007488"/>
        <c:axId val="5100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60.92</c:v>
                </c:pt>
                <c:pt idx="1">
                  <c:v>59.84</c:v>
                </c:pt>
                <c:pt idx="2">
                  <c:v>60.66</c:v>
                </c:pt>
                <c:pt idx="3">
                  <c:v>60.17</c:v>
                </c:pt>
                <c:pt idx="4">
                  <c:v>58.96</c:v>
                </c:pt>
              </c:numCache>
            </c:numRef>
          </c:val>
          <c:smooth val="0"/>
        </c:ser>
        <c:dLbls>
          <c:showLegendKey val="0"/>
          <c:showVal val="0"/>
          <c:showCatName val="0"/>
          <c:showSerName val="0"/>
          <c:showPercent val="0"/>
          <c:showBubbleSize val="0"/>
        </c:dLbls>
        <c:marker val="1"/>
        <c:smooth val="0"/>
        <c:axId val="51007488"/>
        <c:axId val="51009408"/>
      </c:lineChart>
      <c:dateAx>
        <c:axId val="51007488"/>
        <c:scaling>
          <c:orientation val="minMax"/>
        </c:scaling>
        <c:delete val="1"/>
        <c:axPos val="b"/>
        <c:numFmt formatCode="ge" sourceLinked="1"/>
        <c:majorTickMark val="none"/>
        <c:minorTickMark val="none"/>
        <c:tickLblPos val="none"/>
        <c:crossAx val="51009408"/>
        <c:crosses val="autoZero"/>
        <c:auto val="1"/>
        <c:lblOffset val="100"/>
        <c:baseTimeUnit val="years"/>
      </c:dateAx>
      <c:valAx>
        <c:axId val="5100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0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67.92</c:v>
                </c:pt>
                <c:pt idx="1">
                  <c:v>71.8</c:v>
                </c:pt>
                <c:pt idx="2">
                  <c:v>70.92</c:v>
                </c:pt>
                <c:pt idx="3">
                  <c:v>69.53</c:v>
                </c:pt>
                <c:pt idx="4">
                  <c:v>73.13</c:v>
                </c:pt>
              </c:numCache>
            </c:numRef>
          </c:val>
        </c:ser>
        <c:dLbls>
          <c:showLegendKey val="0"/>
          <c:showVal val="0"/>
          <c:showCatName val="0"/>
          <c:showSerName val="0"/>
          <c:showPercent val="0"/>
          <c:showBubbleSize val="0"/>
        </c:dLbls>
        <c:gapWidth val="150"/>
        <c:axId val="51043328"/>
        <c:axId val="5104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78.58</c:v>
                </c:pt>
                <c:pt idx="1">
                  <c:v>77.989999999999995</c:v>
                </c:pt>
                <c:pt idx="2">
                  <c:v>77.319999999999993</c:v>
                </c:pt>
                <c:pt idx="3">
                  <c:v>76.680000000000007</c:v>
                </c:pt>
                <c:pt idx="4">
                  <c:v>76.58</c:v>
                </c:pt>
              </c:numCache>
            </c:numRef>
          </c:val>
          <c:smooth val="0"/>
        </c:ser>
        <c:dLbls>
          <c:showLegendKey val="0"/>
          <c:showVal val="0"/>
          <c:showCatName val="0"/>
          <c:showSerName val="0"/>
          <c:showPercent val="0"/>
          <c:showBubbleSize val="0"/>
        </c:dLbls>
        <c:marker val="1"/>
        <c:smooth val="0"/>
        <c:axId val="51043328"/>
        <c:axId val="51045504"/>
      </c:lineChart>
      <c:dateAx>
        <c:axId val="51043328"/>
        <c:scaling>
          <c:orientation val="minMax"/>
        </c:scaling>
        <c:delete val="1"/>
        <c:axPos val="b"/>
        <c:numFmt formatCode="ge" sourceLinked="1"/>
        <c:majorTickMark val="none"/>
        <c:minorTickMark val="none"/>
        <c:tickLblPos val="none"/>
        <c:crossAx val="51045504"/>
        <c:crosses val="autoZero"/>
        <c:auto val="1"/>
        <c:lblOffset val="100"/>
        <c:baseTimeUnit val="years"/>
      </c:dateAx>
      <c:valAx>
        <c:axId val="5104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4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54.18</c:v>
                </c:pt>
                <c:pt idx="1">
                  <c:v>72.930000000000007</c:v>
                </c:pt>
                <c:pt idx="2">
                  <c:v>73.930000000000007</c:v>
                </c:pt>
                <c:pt idx="3">
                  <c:v>70.25</c:v>
                </c:pt>
                <c:pt idx="4">
                  <c:v>70.77</c:v>
                </c:pt>
              </c:numCache>
            </c:numRef>
          </c:val>
        </c:ser>
        <c:dLbls>
          <c:showLegendKey val="0"/>
          <c:showVal val="0"/>
          <c:showCatName val="0"/>
          <c:showSerName val="0"/>
          <c:showPercent val="0"/>
          <c:showBubbleSize val="0"/>
        </c:dLbls>
        <c:gapWidth val="150"/>
        <c:axId val="38906496"/>
        <c:axId val="3903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77.22</c:v>
                </c:pt>
                <c:pt idx="1">
                  <c:v>75.239999999999995</c:v>
                </c:pt>
                <c:pt idx="2">
                  <c:v>73.63</c:v>
                </c:pt>
                <c:pt idx="3">
                  <c:v>75.709999999999994</c:v>
                </c:pt>
                <c:pt idx="4">
                  <c:v>75.09</c:v>
                </c:pt>
              </c:numCache>
            </c:numRef>
          </c:val>
          <c:smooth val="0"/>
        </c:ser>
        <c:dLbls>
          <c:showLegendKey val="0"/>
          <c:showVal val="0"/>
          <c:showCatName val="0"/>
          <c:showSerName val="0"/>
          <c:showPercent val="0"/>
          <c:showBubbleSize val="0"/>
        </c:dLbls>
        <c:marker val="1"/>
        <c:smooth val="0"/>
        <c:axId val="38906496"/>
        <c:axId val="39031552"/>
      </c:lineChart>
      <c:dateAx>
        <c:axId val="38906496"/>
        <c:scaling>
          <c:orientation val="minMax"/>
        </c:scaling>
        <c:delete val="1"/>
        <c:axPos val="b"/>
        <c:numFmt formatCode="ge" sourceLinked="1"/>
        <c:majorTickMark val="none"/>
        <c:minorTickMark val="none"/>
        <c:tickLblPos val="none"/>
        <c:crossAx val="39031552"/>
        <c:crosses val="autoZero"/>
        <c:auto val="1"/>
        <c:lblOffset val="100"/>
        <c:baseTimeUnit val="years"/>
      </c:dateAx>
      <c:valAx>
        <c:axId val="3903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0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043072"/>
        <c:axId val="3904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043072"/>
        <c:axId val="39044992"/>
      </c:lineChart>
      <c:dateAx>
        <c:axId val="39043072"/>
        <c:scaling>
          <c:orientation val="minMax"/>
        </c:scaling>
        <c:delete val="1"/>
        <c:axPos val="b"/>
        <c:numFmt formatCode="ge" sourceLinked="1"/>
        <c:majorTickMark val="none"/>
        <c:minorTickMark val="none"/>
        <c:tickLblPos val="none"/>
        <c:crossAx val="39044992"/>
        <c:crosses val="autoZero"/>
        <c:auto val="1"/>
        <c:lblOffset val="100"/>
        <c:baseTimeUnit val="years"/>
      </c:dateAx>
      <c:valAx>
        <c:axId val="3904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4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412928"/>
        <c:axId val="5041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412928"/>
        <c:axId val="50415104"/>
      </c:lineChart>
      <c:dateAx>
        <c:axId val="50412928"/>
        <c:scaling>
          <c:orientation val="minMax"/>
        </c:scaling>
        <c:delete val="1"/>
        <c:axPos val="b"/>
        <c:numFmt formatCode="ge" sourceLinked="1"/>
        <c:majorTickMark val="none"/>
        <c:minorTickMark val="none"/>
        <c:tickLblPos val="none"/>
        <c:crossAx val="50415104"/>
        <c:crosses val="autoZero"/>
        <c:auto val="1"/>
        <c:lblOffset val="100"/>
        <c:baseTimeUnit val="years"/>
      </c:dateAx>
      <c:valAx>
        <c:axId val="5041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1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466176"/>
        <c:axId val="5053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466176"/>
        <c:axId val="50537984"/>
      </c:lineChart>
      <c:dateAx>
        <c:axId val="50466176"/>
        <c:scaling>
          <c:orientation val="minMax"/>
        </c:scaling>
        <c:delete val="1"/>
        <c:axPos val="b"/>
        <c:numFmt formatCode="ge" sourceLinked="1"/>
        <c:majorTickMark val="none"/>
        <c:minorTickMark val="none"/>
        <c:tickLblPos val="none"/>
        <c:crossAx val="50537984"/>
        <c:crosses val="autoZero"/>
        <c:auto val="1"/>
        <c:lblOffset val="100"/>
        <c:baseTimeUnit val="years"/>
      </c:dateAx>
      <c:valAx>
        <c:axId val="5053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6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552192"/>
        <c:axId val="5067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552192"/>
        <c:axId val="50677248"/>
      </c:lineChart>
      <c:dateAx>
        <c:axId val="50552192"/>
        <c:scaling>
          <c:orientation val="minMax"/>
        </c:scaling>
        <c:delete val="1"/>
        <c:axPos val="b"/>
        <c:numFmt formatCode="ge" sourceLinked="1"/>
        <c:majorTickMark val="none"/>
        <c:minorTickMark val="none"/>
        <c:tickLblPos val="none"/>
        <c:crossAx val="50677248"/>
        <c:crosses val="autoZero"/>
        <c:auto val="1"/>
        <c:lblOffset val="100"/>
        <c:baseTimeUnit val="years"/>
      </c:dateAx>
      <c:valAx>
        <c:axId val="5067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5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1930.16</c:v>
                </c:pt>
                <c:pt idx="1">
                  <c:v>1892.45</c:v>
                </c:pt>
                <c:pt idx="2">
                  <c:v>1860.55</c:v>
                </c:pt>
                <c:pt idx="3">
                  <c:v>1837.06</c:v>
                </c:pt>
                <c:pt idx="4">
                  <c:v>1764.43</c:v>
                </c:pt>
              </c:numCache>
            </c:numRef>
          </c:val>
        </c:ser>
        <c:dLbls>
          <c:showLegendKey val="0"/>
          <c:showVal val="0"/>
          <c:showCatName val="0"/>
          <c:showSerName val="0"/>
          <c:showPercent val="0"/>
          <c:showBubbleSize val="0"/>
        </c:dLbls>
        <c:gapWidth val="150"/>
        <c:axId val="50685440"/>
        <c:axId val="5068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1187.81</c:v>
                </c:pt>
                <c:pt idx="1">
                  <c:v>1168.8</c:v>
                </c:pt>
                <c:pt idx="2">
                  <c:v>1158.82</c:v>
                </c:pt>
                <c:pt idx="3">
                  <c:v>1167.7</c:v>
                </c:pt>
                <c:pt idx="4">
                  <c:v>1228.58</c:v>
                </c:pt>
              </c:numCache>
            </c:numRef>
          </c:val>
          <c:smooth val="0"/>
        </c:ser>
        <c:dLbls>
          <c:showLegendKey val="0"/>
          <c:showVal val="0"/>
          <c:showCatName val="0"/>
          <c:showSerName val="0"/>
          <c:showPercent val="0"/>
          <c:showBubbleSize val="0"/>
        </c:dLbls>
        <c:marker val="1"/>
        <c:smooth val="0"/>
        <c:axId val="50685440"/>
        <c:axId val="50687360"/>
      </c:lineChart>
      <c:dateAx>
        <c:axId val="50685440"/>
        <c:scaling>
          <c:orientation val="minMax"/>
        </c:scaling>
        <c:delete val="1"/>
        <c:axPos val="b"/>
        <c:numFmt formatCode="ge" sourceLinked="1"/>
        <c:majorTickMark val="none"/>
        <c:minorTickMark val="none"/>
        <c:tickLblPos val="none"/>
        <c:crossAx val="50687360"/>
        <c:crosses val="autoZero"/>
        <c:auto val="1"/>
        <c:lblOffset val="100"/>
        <c:baseTimeUnit val="years"/>
      </c:dateAx>
      <c:valAx>
        <c:axId val="5068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8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40.53</c:v>
                </c:pt>
                <c:pt idx="1">
                  <c:v>47.67</c:v>
                </c:pt>
                <c:pt idx="2">
                  <c:v>45.81</c:v>
                </c:pt>
                <c:pt idx="3">
                  <c:v>44.41</c:v>
                </c:pt>
                <c:pt idx="4">
                  <c:v>43.9</c:v>
                </c:pt>
              </c:numCache>
            </c:numRef>
          </c:val>
        </c:ser>
        <c:dLbls>
          <c:showLegendKey val="0"/>
          <c:showVal val="0"/>
          <c:showCatName val="0"/>
          <c:showSerName val="0"/>
          <c:showPercent val="0"/>
          <c:showBubbleSize val="0"/>
        </c:dLbls>
        <c:gapWidth val="150"/>
        <c:axId val="50738304"/>
        <c:axId val="5074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57.96</c:v>
                </c:pt>
                <c:pt idx="1">
                  <c:v>56.44</c:v>
                </c:pt>
                <c:pt idx="2">
                  <c:v>55.6</c:v>
                </c:pt>
                <c:pt idx="3">
                  <c:v>54.43</c:v>
                </c:pt>
                <c:pt idx="4">
                  <c:v>53.81</c:v>
                </c:pt>
              </c:numCache>
            </c:numRef>
          </c:val>
          <c:smooth val="0"/>
        </c:ser>
        <c:dLbls>
          <c:showLegendKey val="0"/>
          <c:showVal val="0"/>
          <c:showCatName val="0"/>
          <c:showSerName val="0"/>
          <c:showPercent val="0"/>
          <c:showBubbleSize val="0"/>
        </c:dLbls>
        <c:marker val="1"/>
        <c:smooth val="0"/>
        <c:axId val="50738304"/>
        <c:axId val="50740224"/>
      </c:lineChart>
      <c:dateAx>
        <c:axId val="50738304"/>
        <c:scaling>
          <c:orientation val="minMax"/>
        </c:scaling>
        <c:delete val="1"/>
        <c:axPos val="b"/>
        <c:numFmt formatCode="ge" sourceLinked="1"/>
        <c:majorTickMark val="none"/>
        <c:minorTickMark val="none"/>
        <c:tickLblPos val="none"/>
        <c:crossAx val="50740224"/>
        <c:crosses val="autoZero"/>
        <c:auto val="1"/>
        <c:lblOffset val="100"/>
        <c:baseTimeUnit val="years"/>
      </c:dateAx>
      <c:valAx>
        <c:axId val="5074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3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503.46</c:v>
                </c:pt>
                <c:pt idx="1">
                  <c:v>429.08</c:v>
                </c:pt>
                <c:pt idx="2">
                  <c:v>446.4</c:v>
                </c:pt>
                <c:pt idx="3">
                  <c:v>459.83</c:v>
                </c:pt>
                <c:pt idx="4">
                  <c:v>479.18</c:v>
                </c:pt>
              </c:numCache>
            </c:numRef>
          </c:val>
        </c:ser>
        <c:dLbls>
          <c:showLegendKey val="0"/>
          <c:showVal val="0"/>
          <c:showCatName val="0"/>
          <c:showSerName val="0"/>
          <c:showPercent val="0"/>
          <c:showBubbleSize val="0"/>
        </c:dLbls>
        <c:gapWidth val="150"/>
        <c:axId val="50786688"/>
        <c:axId val="5078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263.20999999999998</c:v>
                </c:pt>
                <c:pt idx="1">
                  <c:v>270.7</c:v>
                </c:pt>
                <c:pt idx="2">
                  <c:v>275.86</c:v>
                </c:pt>
                <c:pt idx="3">
                  <c:v>279.8</c:v>
                </c:pt>
                <c:pt idx="4">
                  <c:v>284.64999999999998</c:v>
                </c:pt>
              </c:numCache>
            </c:numRef>
          </c:val>
          <c:smooth val="0"/>
        </c:ser>
        <c:dLbls>
          <c:showLegendKey val="0"/>
          <c:showVal val="0"/>
          <c:showCatName val="0"/>
          <c:showSerName val="0"/>
          <c:showPercent val="0"/>
          <c:showBubbleSize val="0"/>
        </c:dLbls>
        <c:marker val="1"/>
        <c:smooth val="0"/>
        <c:axId val="50786688"/>
        <c:axId val="50788608"/>
      </c:lineChart>
      <c:dateAx>
        <c:axId val="50786688"/>
        <c:scaling>
          <c:orientation val="minMax"/>
        </c:scaling>
        <c:delete val="1"/>
        <c:axPos val="b"/>
        <c:numFmt formatCode="ge" sourceLinked="1"/>
        <c:majorTickMark val="none"/>
        <c:minorTickMark val="none"/>
        <c:tickLblPos val="none"/>
        <c:crossAx val="50788608"/>
        <c:crosses val="autoZero"/>
        <c:auto val="1"/>
        <c:lblOffset val="100"/>
        <c:baseTimeUnit val="years"/>
      </c:dateAx>
      <c:valAx>
        <c:axId val="5078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8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5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島根県　邑南町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D2</v>
      </c>
      <c r="AA8" s="71"/>
      <c r="AB8" s="71"/>
      <c r="AC8" s="71"/>
      <c r="AD8" s="71"/>
      <c r="AE8" s="71"/>
      <c r="AF8" s="71"/>
      <c r="AG8" s="72"/>
      <c r="AH8" s="3"/>
      <c r="AI8" s="73">
        <f>データ!Q6</f>
        <v>11489</v>
      </c>
      <c r="AJ8" s="74"/>
      <c r="AK8" s="74"/>
      <c r="AL8" s="74"/>
      <c r="AM8" s="74"/>
      <c r="AN8" s="74"/>
      <c r="AO8" s="74"/>
      <c r="AP8" s="75"/>
      <c r="AQ8" s="56">
        <f>データ!R6</f>
        <v>419.29</v>
      </c>
      <c r="AR8" s="56"/>
      <c r="AS8" s="56"/>
      <c r="AT8" s="56"/>
      <c r="AU8" s="56"/>
      <c r="AV8" s="56"/>
      <c r="AW8" s="56"/>
      <c r="AX8" s="56"/>
      <c r="AY8" s="56">
        <f>データ!S6</f>
        <v>27.4</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x14ac:dyDescent="0.15">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x14ac:dyDescent="0.15">
      <c r="A10" s="2"/>
      <c r="B10" s="56" t="str">
        <f>データ!M6</f>
        <v>-</v>
      </c>
      <c r="C10" s="56"/>
      <c r="D10" s="56"/>
      <c r="E10" s="56"/>
      <c r="F10" s="56"/>
      <c r="G10" s="56"/>
      <c r="H10" s="56"/>
      <c r="I10" s="56"/>
      <c r="J10" s="56" t="str">
        <f>データ!N6</f>
        <v>該当数値なし</v>
      </c>
      <c r="K10" s="56"/>
      <c r="L10" s="56"/>
      <c r="M10" s="56"/>
      <c r="N10" s="56"/>
      <c r="O10" s="56"/>
      <c r="P10" s="56"/>
      <c r="Q10" s="56"/>
      <c r="R10" s="56">
        <f>データ!O6</f>
        <v>72.97</v>
      </c>
      <c r="S10" s="56"/>
      <c r="T10" s="56"/>
      <c r="U10" s="56"/>
      <c r="V10" s="56"/>
      <c r="W10" s="56"/>
      <c r="X10" s="56"/>
      <c r="Y10" s="56"/>
      <c r="Z10" s="64">
        <f>データ!P6</f>
        <v>3624</v>
      </c>
      <c r="AA10" s="64"/>
      <c r="AB10" s="64"/>
      <c r="AC10" s="64"/>
      <c r="AD10" s="64"/>
      <c r="AE10" s="64"/>
      <c r="AF10" s="64"/>
      <c r="AG10" s="64"/>
      <c r="AH10" s="2"/>
      <c r="AI10" s="64">
        <f>データ!T6</f>
        <v>8314</v>
      </c>
      <c r="AJ10" s="64"/>
      <c r="AK10" s="64"/>
      <c r="AL10" s="64"/>
      <c r="AM10" s="64"/>
      <c r="AN10" s="64"/>
      <c r="AO10" s="64"/>
      <c r="AP10" s="64"/>
      <c r="AQ10" s="56">
        <f>データ!U6</f>
        <v>53.9</v>
      </c>
      <c r="AR10" s="56"/>
      <c r="AS10" s="56"/>
      <c r="AT10" s="56"/>
      <c r="AU10" s="56"/>
      <c r="AV10" s="56"/>
      <c r="AW10" s="56"/>
      <c r="AX10" s="56"/>
      <c r="AY10" s="56">
        <f>データ!V6</f>
        <v>154.25</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x14ac:dyDescent="0.15">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2014</v>
      </c>
      <c r="C6" s="31">
        <f t="shared" ref="C6:V6" si="3">C7</f>
        <v>324493</v>
      </c>
      <c r="D6" s="31">
        <f t="shared" si="3"/>
        <v>47</v>
      </c>
      <c r="E6" s="31">
        <f t="shared" si="3"/>
        <v>1</v>
      </c>
      <c r="F6" s="31">
        <f t="shared" si="3"/>
        <v>0</v>
      </c>
      <c r="G6" s="31">
        <f t="shared" si="3"/>
        <v>0</v>
      </c>
      <c r="H6" s="31" t="str">
        <f t="shared" si="3"/>
        <v>島根県　邑南町</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72.97</v>
      </c>
      <c r="P6" s="32">
        <f t="shared" si="3"/>
        <v>3624</v>
      </c>
      <c r="Q6" s="32">
        <f t="shared" si="3"/>
        <v>11489</v>
      </c>
      <c r="R6" s="32">
        <f t="shared" si="3"/>
        <v>419.29</v>
      </c>
      <c r="S6" s="32">
        <f t="shared" si="3"/>
        <v>27.4</v>
      </c>
      <c r="T6" s="32">
        <f t="shared" si="3"/>
        <v>8314</v>
      </c>
      <c r="U6" s="32">
        <f t="shared" si="3"/>
        <v>53.9</v>
      </c>
      <c r="V6" s="32">
        <f t="shared" si="3"/>
        <v>154.25</v>
      </c>
      <c r="W6" s="33">
        <f>IF(W7="",NA(),W7)</f>
        <v>54.18</v>
      </c>
      <c r="X6" s="33">
        <f t="shared" ref="X6:AF6" si="4">IF(X7="",NA(),X7)</f>
        <v>72.930000000000007</v>
      </c>
      <c r="Y6" s="33">
        <f t="shared" si="4"/>
        <v>73.930000000000007</v>
      </c>
      <c r="Z6" s="33">
        <f t="shared" si="4"/>
        <v>70.25</v>
      </c>
      <c r="AA6" s="33">
        <f t="shared" si="4"/>
        <v>70.77</v>
      </c>
      <c r="AB6" s="33">
        <f t="shared" si="4"/>
        <v>77.22</v>
      </c>
      <c r="AC6" s="33">
        <f t="shared" si="4"/>
        <v>75.239999999999995</v>
      </c>
      <c r="AD6" s="33">
        <f t="shared" si="4"/>
        <v>73.63</v>
      </c>
      <c r="AE6" s="33">
        <f t="shared" si="4"/>
        <v>75.709999999999994</v>
      </c>
      <c r="AF6" s="33">
        <f t="shared" si="4"/>
        <v>75.09</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1930.16</v>
      </c>
      <c r="BE6" s="33">
        <f t="shared" ref="BE6:BM6" si="7">IF(BE7="",NA(),BE7)</f>
        <v>1892.45</v>
      </c>
      <c r="BF6" s="33">
        <f t="shared" si="7"/>
        <v>1860.55</v>
      </c>
      <c r="BG6" s="33">
        <f t="shared" si="7"/>
        <v>1837.06</v>
      </c>
      <c r="BH6" s="33">
        <f t="shared" si="7"/>
        <v>1764.43</v>
      </c>
      <c r="BI6" s="33">
        <f t="shared" si="7"/>
        <v>1187.81</v>
      </c>
      <c r="BJ6" s="33">
        <f t="shared" si="7"/>
        <v>1168.8</v>
      </c>
      <c r="BK6" s="33">
        <f t="shared" si="7"/>
        <v>1158.82</v>
      </c>
      <c r="BL6" s="33">
        <f t="shared" si="7"/>
        <v>1167.7</v>
      </c>
      <c r="BM6" s="33">
        <f t="shared" si="7"/>
        <v>1228.58</v>
      </c>
      <c r="BN6" s="32" t="str">
        <f>IF(BN7="","",IF(BN7="-","【-】","【"&amp;SUBSTITUTE(TEXT(BN7,"#,##0.00"),"-","△")&amp;"】"))</f>
        <v>【1,239.32】</v>
      </c>
      <c r="BO6" s="33">
        <f>IF(BO7="",NA(),BO7)</f>
        <v>40.53</v>
      </c>
      <c r="BP6" s="33">
        <f t="shared" ref="BP6:BX6" si="8">IF(BP7="",NA(),BP7)</f>
        <v>47.67</v>
      </c>
      <c r="BQ6" s="33">
        <f t="shared" si="8"/>
        <v>45.81</v>
      </c>
      <c r="BR6" s="33">
        <f t="shared" si="8"/>
        <v>44.41</v>
      </c>
      <c r="BS6" s="33">
        <f t="shared" si="8"/>
        <v>43.9</v>
      </c>
      <c r="BT6" s="33">
        <f t="shared" si="8"/>
        <v>57.96</v>
      </c>
      <c r="BU6" s="33">
        <f t="shared" si="8"/>
        <v>56.44</v>
      </c>
      <c r="BV6" s="33">
        <f t="shared" si="8"/>
        <v>55.6</v>
      </c>
      <c r="BW6" s="33">
        <f t="shared" si="8"/>
        <v>54.43</v>
      </c>
      <c r="BX6" s="33">
        <f t="shared" si="8"/>
        <v>53.81</v>
      </c>
      <c r="BY6" s="32" t="str">
        <f>IF(BY7="","",IF(BY7="-","【-】","【"&amp;SUBSTITUTE(TEXT(BY7,"#,##0.00"),"-","△")&amp;"】"))</f>
        <v>【36.33】</v>
      </c>
      <c r="BZ6" s="33">
        <f>IF(BZ7="",NA(),BZ7)</f>
        <v>503.46</v>
      </c>
      <c r="CA6" s="33">
        <f t="shared" ref="CA6:CI6" si="9">IF(CA7="",NA(),CA7)</f>
        <v>429.08</v>
      </c>
      <c r="CB6" s="33">
        <f t="shared" si="9"/>
        <v>446.4</v>
      </c>
      <c r="CC6" s="33">
        <f t="shared" si="9"/>
        <v>459.83</v>
      </c>
      <c r="CD6" s="33">
        <f t="shared" si="9"/>
        <v>479.18</v>
      </c>
      <c r="CE6" s="33">
        <f t="shared" si="9"/>
        <v>263.20999999999998</v>
      </c>
      <c r="CF6" s="33">
        <f t="shared" si="9"/>
        <v>270.7</v>
      </c>
      <c r="CG6" s="33">
        <f t="shared" si="9"/>
        <v>275.86</v>
      </c>
      <c r="CH6" s="33">
        <f t="shared" si="9"/>
        <v>279.8</v>
      </c>
      <c r="CI6" s="33">
        <f t="shared" si="9"/>
        <v>284.64999999999998</v>
      </c>
      <c r="CJ6" s="32" t="str">
        <f>IF(CJ7="","",IF(CJ7="-","【-】","【"&amp;SUBSTITUTE(TEXT(CJ7,"#,##0.00"),"-","△")&amp;"】"))</f>
        <v>【476.46】</v>
      </c>
      <c r="CK6" s="33">
        <f>IF(CK7="",NA(),CK7)</f>
        <v>79.19</v>
      </c>
      <c r="CL6" s="33">
        <f t="shared" ref="CL6:CT6" si="10">IF(CL7="",NA(),CL7)</f>
        <v>73.510000000000005</v>
      </c>
      <c r="CM6" s="33">
        <f t="shared" si="10"/>
        <v>73.959999999999994</v>
      </c>
      <c r="CN6" s="33">
        <f t="shared" si="10"/>
        <v>73.959999999999994</v>
      </c>
      <c r="CO6" s="33">
        <f t="shared" si="10"/>
        <v>68.47</v>
      </c>
      <c r="CP6" s="33">
        <f t="shared" si="10"/>
        <v>60.92</v>
      </c>
      <c r="CQ6" s="33">
        <f t="shared" si="10"/>
        <v>59.84</v>
      </c>
      <c r="CR6" s="33">
        <f t="shared" si="10"/>
        <v>60.66</v>
      </c>
      <c r="CS6" s="33">
        <f t="shared" si="10"/>
        <v>60.17</v>
      </c>
      <c r="CT6" s="33">
        <f t="shared" si="10"/>
        <v>58.96</v>
      </c>
      <c r="CU6" s="32" t="str">
        <f>IF(CU7="","",IF(CU7="-","【-】","【"&amp;SUBSTITUTE(TEXT(CU7,"#,##0.00"),"-","△")&amp;"】"))</f>
        <v>【58.19】</v>
      </c>
      <c r="CV6" s="33">
        <f>IF(CV7="",NA(),CV7)</f>
        <v>67.92</v>
      </c>
      <c r="CW6" s="33">
        <f t="shared" ref="CW6:DE6" si="11">IF(CW7="",NA(),CW7)</f>
        <v>71.8</v>
      </c>
      <c r="CX6" s="33">
        <f t="shared" si="11"/>
        <v>70.92</v>
      </c>
      <c r="CY6" s="33">
        <f t="shared" si="11"/>
        <v>69.53</v>
      </c>
      <c r="CZ6" s="33">
        <f t="shared" si="11"/>
        <v>73.13</v>
      </c>
      <c r="DA6" s="33">
        <f t="shared" si="11"/>
        <v>78.58</v>
      </c>
      <c r="DB6" s="33">
        <f t="shared" si="11"/>
        <v>77.989999999999995</v>
      </c>
      <c r="DC6" s="33">
        <f t="shared" si="11"/>
        <v>77.319999999999993</v>
      </c>
      <c r="DD6" s="33">
        <f t="shared" si="11"/>
        <v>76.680000000000007</v>
      </c>
      <c r="DE6" s="33">
        <f t="shared" si="11"/>
        <v>76.58</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1.08</v>
      </c>
      <c r="ED6" s="33">
        <f t="shared" ref="ED6:EL6" si="14">IF(ED7="",NA(),ED7)</f>
        <v>0.73</v>
      </c>
      <c r="EE6" s="33">
        <f t="shared" si="14"/>
        <v>0.57999999999999996</v>
      </c>
      <c r="EF6" s="33">
        <f t="shared" si="14"/>
        <v>0.54</v>
      </c>
      <c r="EG6" s="33">
        <f t="shared" si="14"/>
        <v>0.78</v>
      </c>
      <c r="EH6" s="33">
        <f t="shared" si="14"/>
        <v>0.61</v>
      </c>
      <c r="EI6" s="33">
        <f t="shared" si="14"/>
        <v>1.08</v>
      </c>
      <c r="EJ6" s="33">
        <f t="shared" si="14"/>
        <v>0.69</v>
      </c>
      <c r="EK6" s="33">
        <f t="shared" si="14"/>
        <v>0.89</v>
      </c>
      <c r="EL6" s="33">
        <f t="shared" si="14"/>
        <v>0.98</v>
      </c>
      <c r="EM6" s="32" t="str">
        <f>IF(EM7="","",IF(EM7="-","【-】","【"&amp;SUBSTITUTE(TEXT(EM7,"#,##0.00"),"-","△")&amp;"】"))</f>
        <v>【0.74】</v>
      </c>
    </row>
    <row r="7" spans="1:143" s="34" customFormat="1" x14ac:dyDescent="0.15">
      <c r="A7" s="26"/>
      <c r="B7" s="35">
        <v>2014</v>
      </c>
      <c r="C7" s="35">
        <v>324493</v>
      </c>
      <c r="D7" s="35">
        <v>47</v>
      </c>
      <c r="E7" s="35">
        <v>1</v>
      </c>
      <c r="F7" s="35">
        <v>0</v>
      </c>
      <c r="G7" s="35">
        <v>0</v>
      </c>
      <c r="H7" s="35" t="s">
        <v>93</v>
      </c>
      <c r="I7" s="35" t="s">
        <v>94</v>
      </c>
      <c r="J7" s="35" t="s">
        <v>95</v>
      </c>
      <c r="K7" s="35" t="s">
        <v>96</v>
      </c>
      <c r="L7" s="35" t="s">
        <v>97</v>
      </c>
      <c r="M7" s="36" t="s">
        <v>98</v>
      </c>
      <c r="N7" s="36" t="s">
        <v>99</v>
      </c>
      <c r="O7" s="36">
        <v>72.97</v>
      </c>
      <c r="P7" s="36">
        <v>3624</v>
      </c>
      <c r="Q7" s="36">
        <v>11489</v>
      </c>
      <c r="R7" s="36">
        <v>419.29</v>
      </c>
      <c r="S7" s="36">
        <v>27.4</v>
      </c>
      <c r="T7" s="36">
        <v>8314</v>
      </c>
      <c r="U7" s="36">
        <v>53.9</v>
      </c>
      <c r="V7" s="36">
        <v>154.25</v>
      </c>
      <c r="W7" s="36">
        <v>54.18</v>
      </c>
      <c r="X7" s="36">
        <v>72.930000000000007</v>
      </c>
      <c r="Y7" s="36">
        <v>73.930000000000007</v>
      </c>
      <c r="Z7" s="36">
        <v>70.25</v>
      </c>
      <c r="AA7" s="36">
        <v>70.77</v>
      </c>
      <c r="AB7" s="36">
        <v>77.22</v>
      </c>
      <c r="AC7" s="36">
        <v>75.239999999999995</v>
      </c>
      <c r="AD7" s="36">
        <v>73.63</v>
      </c>
      <c r="AE7" s="36">
        <v>75.709999999999994</v>
      </c>
      <c r="AF7" s="36">
        <v>75.09</v>
      </c>
      <c r="AG7" s="36">
        <v>76.03</v>
      </c>
      <c r="AH7" s="36"/>
      <c r="AI7" s="36"/>
      <c r="AJ7" s="36"/>
      <c r="AK7" s="36"/>
      <c r="AL7" s="36"/>
      <c r="AM7" s="36"/>
      <c r="AN7" s="36"/>
      <c r="AO7" s="36"/>
      <c r="AP7" s="36"/>
      <c r="AQ7" s="36"/>
      <c r="AR7" s="36"/>
      <c r="AS7" s="36"/>
      <c r="AT7" s="36"/>
      <c r="AU7" s="36"/>
      <c r="AV7" s="36"/>
      <c r="AW7" s="36"/>
      <c r="AX7" s="36"/>
      <c r="AY7" s="36"/>
      <c r="AZ7" s="36"/>
      <c r="BA7" s="36"/>
      <c r="BB7" s="36"/>
      <c r="BC7" s="36"/>
      <c r="BD7" s="36">
        <v>1930.16</v>
      </c>
      <c r="BE7" s="36">
        <v>1892.45</v>
      </c>
      <c r="BF7" s="36">
        <v>1860.55</v>
      </c>
      <c r="BG7" s="36">
        <v>1837.06</v>
      </c>
      <c r="BH7" s="36">
        <v>1764.43</v>
      </c>
      <c r="BI7" s="36">
        <v>1187.81</v>
      </c>
      <c r="BJ7" s="36">
        <v>1168.8</v>
      </c>
      <c r="BK7" s="36">
        <v>1158.82</v>
      </c>
      <c r="BL7" s="36">
        <v>1167.7</v>
      </c>
      <c r="BM7" s="36">
        <v>1228.58</v>
      </c>
      <c r="BN7" s="36">
        <v>1239.32</v>
      </c>
      <c r="BO7" s="36">
        <v>40.53</v>
      </c>
      <c r="BP7" s="36">
        <v>47.67</v>
      </c>
      <c r="BQ7" s="36">
        <v>45.81</v>
      </c>
      <c r="BR7" s="36">
        <v>44.41</v>
      </c>
      <c r="BS7" s="36">
        <v>43.9</v>
      </c>
      <c r="BT7" s="36">
        <v>57.96</v>
      </c>
      <c r="BU7" s="36">
        <v>56.44</v>
      </c>
      <c r="BV7" s="36">
        <v>55.6</v>
      </c>
      <c r="BW7" s="36">
        <v>54.43</v>
      </c>
      <c r="BX7" s="36">
        <v>53.81</v>
      </c>
      <c r="BY7" s="36">
        <v>36.33</v>
      </c>
      <c r="BZ7" s="36">
        <v>503.46</v>
      </c>
      <c r="CA7" s="36">
        <v>429.08</v>
      </c>
      <c r="CB7" s="36">
        <v>446.4</v>
      </c>
      <c r="CC7" s="36">
        <v>459.83</v>
      </c>
      <c r="CD7" s="36">
        <v>479.18</v>
      </c>
      <c r="CE7" s="36">
        <v>263.20999999999998</v>
      </c>
      <c r="CF7" s="36">
        <v>270.7</v>
      </c>
      <c r="CG7" s="36">
        <v>275.86</v>
      </c>
      <c r="CH7" s="36">
        <v>279.8</v>
      </c>
      <c r="CI7" s="36">
        <v>284.64999999999998</v>
      </c>
      <c r="CJ7" s="36">
        <v>476.46</v>
      </c>
      <c r="CK7" s="36">
        <v>79.19</v>
      </c>
      <c r="CL7" s="36">
        <v>73.510000000000005</v>
      </c>
      <c r="CM7" s="36">
        <v>73.959999999999994</v>
      </c>
      <c r="CN7" s="36">
        <v>73.959999999999994</v>
      </c>
      <c r="CO7" s="36">
        <v>68.47</v>
      </c>
      <c r="CP7" s="36">
        <v>60.92</v>
      </c>
      <c r="CQ7" s="36">
        <v>59.84</v>
      </c>
      <c r="CR7" s="36">
        <v>60.66</v>
      </c>
      <c r="CS7" s="36">
        <v>60.17</v>
      </c>
      <c r="CT7" s="36">
        <v>58.96</v>
      </c>
      <c r="CU7" s="36">
        <v>58.19</v>
      </c>
      <c r="CV7" s="36">
        <v>67.92</v>
      </c>
      <c r="CW7" s="36">
        <v>71.8</v>
      </c>
      <c r="CX7" s="36">
        <v>70.92</v>
      </c>
      <c r="CY7" s="36">
        <v>69.53</v>
      </c>
      <c r="CZ7" s="36">
        <v>73.13</v>
      </c>
      <c r="DA7" s="36">
        <v>78.58</v>
      </c>
      <c r="DB7" s="36">
        <v>77.989999999999995</v>
      </c>
      <c r="DC7" s="36">
        <v>77.319999999999993</v>
      </c>
      <c r="DD7" s="36">
        <v>76.680000000000007</v>
      </c>
      <c r="DE7" s="36">
        <v>76.58</v>
      </c>
      <c r="DF7" s="36">
        <v>75.39</v>
      </c>
      <c r="DG7" s="36"/>
      <c r="DH7" s="36"/>
      <c r="DI7" s="36"/>
      <c r="DJ7" s="36"/>
      <c r="DK7" s="36"/>
      <c r="DL7" s="36"/>
      <c r="DM7" s="36"/>
      <c r="DN7" s="36"/>
      <c r="DO7" s="36"/>
      <c r="DP7" s="36"/>
      <c r="DQ7" s="36"/>
      <c r="DR7" s="36"/>
      <c r="DS7" s="36"/>
      <c r="DT7" s="36"/>
      <c r="DU7" s="36"/>
      <c r="DV7" s="36"/>
      <c r="DW7" s="36"/>
      <c r="DX7" s="36"/>
      <c r="DY7" s="36"/>
      <c r="DZ7" s="36"/>
      <c r="EA7" s="36"/>
      <c r="EB7" s="36"/>
      <c r="EC7" s="36">
        <v>1.08</v>
      </c>
      <c r="ED7" s="36">
        <v>0.73</v>
      </c>
      <c r="EE7" s="36">
        <v>0.57999999999999996</v>
      </c>
      <c r="EF7" s="36">
        <v>0.54</v>
      </c>
      <c r="EG7" s="36">
        <v>0.78</v>
      </c>
      <c r="EH7" s="36">
        <v>0.61</v>
      </c>
      <c r="EI7" s="36">
        <v>1.08</v>
      </c>
      <c r="EJ7" s="36">
        <v>0.69</v>
      </c>
      <c r="EK7" s="36">
        <v>0.89</v>
      </c>
      <c r="EL7" s="36">
        <v>0.98</v>
      </c>
      <c r="EM7" s="36">
        <v>0.74</v>
      </c>
    </row>
    <row r="8" spans="1:143" x14ac:dyDescent="0.15">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x14ac:dyDescent="0.15">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2016-02-22T01:08:56Z</cp:lastPrinted>
  <dcterms:created xsi:type="dcterms:W3CDTF">2016-01-18T05:05:04Z</dcterms:created>
  <dcterms:modified xsi:type="dcterms:W3CDTF">2016-02-26T05:13:03Z</dcterms:modified>
  <cp:category/>
</cp:coreProperties>
</file>