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Z10" i="4" s="1"/>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R10" i="4"/>
  <c r="J10" i="4"/>
  <c r="B10"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<sst xmlns="http://schemas.openxmlformats.org/spreadsheetml/2006/main" count="218" uniqueCount="108">
  <si>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</si>
  <si>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</si>
  <si>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</si>
  <si>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</si>
  <si>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</si>
  <si>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</si>
  <si>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</si>
  <si>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</si>
  <si>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</si>
  <si>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</si>
  <si>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</si>
  <si>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</si>
  <si>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</si>
  <si>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</si>
  <si>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</si>
  <si>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</si>
  <si>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</si>
  <si>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</si>
  <si>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</si>
  <si>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</si>
  <si>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</si>
  <si>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</si>
  <si>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</si>
  <si>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</si>
  <si>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</si>
  <si>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</si>
  <si>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</si>
  <si>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</si>
  <si>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</si>
  <si>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</si>
  <si>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</si>
  <si>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</si>
  <si>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</si>
  <si>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</si>
  <si>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</si>
  <si>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</si>
  <si>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</si>
  <si>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</si>
  <si>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</si>
  <si>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</si>
  <si>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</si>
  <si>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</si>
  <si>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</si>
  <si>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</si>
  <si>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</si>
  <si>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</si>
  <si>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</si>
  <si>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</si>
  <si>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</si>
  <si>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</si>
  <si>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</si>
  <si>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</si>
  <si>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</si>
  <si>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</si>
  <si>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</si>
  <si>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</si>
  <si>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</si>
  <si>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</si>
  <si>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</si>
  <si>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</si>
  <si>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</si>
  <si>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</si>
  <si>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</si>
  <si>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</si>
  <si>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</si>
  <si>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</si>
  <si>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</si>
  <si>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</si>
  <si>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</si>
  <si>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</si>
  <si>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</si>
  <si>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</si>
  <si>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</si>
  <si>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</si>
  <si>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</si>
  <si>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</si>
  <si>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</si>
  <si>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</si>
  <si>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</si>
  <si>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</si>
  <si>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</si>
  <si>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</si>
  <si>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</si>
  <si>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</si>
  <si>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</si>
  <si>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</si>
  <si>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</si>
  <si>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</si>
  <si>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</si>
  <si>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</si>
  <si>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</si>
  <si>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</si>
  <si>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</si>
  <si>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飯南町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</si>
  <si>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</si>
  <si>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</si>
  <si>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</si>
  <si>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</si>
  <si>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</si>
  <si>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</si>
  <si>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</si>
  <si>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</si>
  <si>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</si>
  <si>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</si>
  <si>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</si>
  <si>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H23年から右肩上がりになっているが、料金回収率は低い状態となっている。収益的収支比率が右肩上がりになっている一つの要因として、管路等の更新を見送っていることも考えられる。これらの更新への投資も含めて、今後収益的収支比率を向上させる取組が必要であると考えられる。また、滞納分の回収率が毎年度低いことから、滞納分の回収率を向上させる取組が必要になるとともに、適切な料金設定となっているか検討することも必要になってくる。</t>
    <rPh sb="0" eb="3">
      <t>シュウエキテキ</t>
    </rPh>
    <rPh sb="3" eb="5">
      <t>シュウシ</t>
    </rPh>
    <rPh sb="5" eb="7">
      <t>ヒリツ</t>
    </rPh>
    <rPh sb="11" eb="12">
      <t>ネン</t>
    </rPh>
    <rPh sb="14" eb="16">
      <t>ミギカタ</t>
    </rPh>
    <rPh sb="16" eb="17">
      <t>ア</t>
    </rPh>
    <rPh sb="27" eb="29">
      <t>リョウキン</t>
    </rPh>
    <rPh sb="29" eb="31">
      <t>カイシュウ</t>
    </rPh>
    <rPh sb="31" eb="32">
      <t>リツ</t>
    </rPh>
    <rPh sb="33" eb="34">
      <t>ヒク</t>
    </rPh>
    <rPh sb="35" eb="37">
      <t>ジョウタイ</t>
    </rPh>
    <rPh sb="44" eb="47">
      <t>シュウエキテキ</t>
    </rPh>
    <rPh sb="47" eb="49">
      <t>シュウシ</t>
    </rPh>
    <rPh sb="49" eb="51">
      <t>ヒリツ</t>
    </rPh>
    <rPh sb="52" eb="54">
      <t>ミギカタ</t>
    </rPh>
    <rPh sb="54" eb="55">
      <t>ア</t>
    </rPh>
    <rPh sb="63" eb="64">
      <t>ヒト</t>
    </rPh>
    <rPh sb="66" eb="68">
      <t>ヨウイン</t>
    </rPh>
    <rPh sb="72" eb="74">
      <t>カンロ</t>
    </rPh>
    <rPh sb="74" eb="75">
      <t>トウ</t>
    </rPh>
    <rPh sb="76" eb="78">
      <t>コウシン</t>
    </rPh>
    <rPh sb="79" eb="81">
      <t>ミオク</t>
    </rPh>
    <rPh sb="88" eb="89">
      <t>カンガ</t>
    </rPh>
    <rPh sb="98" eb="100">
      <t>コウシン</t>
    </rPh>
    <rPh sb="102" eb="104">
      <t>トウシ</t>
    </rPh>
    <rPh sb="105" eb="106">
      <t>フク</t>
    </rPh>
    <rPh sb="109" eb="111">
      <t>コンゴ</t>
    </rPh>
    <rPh sb="111" eb="114">
      <t>シュウエキテキ</t>
    </rPh>
    <rPh sb="114" eb="116">
      <t>シュウシ</t>
    </rPh>
    <rPh sb="116" eb="118">
      <t>ヒリツ</t>
    </rPh>
    <rPh sb="119" eb="121">
      <t>コウジョウ</t>
    </rPh>
    <rPh sb="124" eb="126">
      <t>トリクミ</t>
    </rPh>
    <rPh sb="127" eb="129">
      <t>ヒツヨウ</t>
    </rPh>
    <rPh sb="133" eb="134">
      <t>カンガ</t>
    </rPh>
    <rPh sb="142" eb="144">
      <t>タイノウ</t>
    </rPh>
    <rPh sb="144" eb="145">
      <t>ブン</t>
    </rPh>
    <rPh sb="146" eb="148">
      <t>カイシュウ</t>
    </rPh>
    <rPh sb="148" eb="149">
      <t>リツ</t>
    </rPh>
    <rPh sb="150" eb="153">
      <t>マイネンド</t>
    </rPh>
    <rPh sb="153" eb="154">
      <t>ヒク</t>
    </rPh>
    <rPh sb="160" eb="162">
      <t>タイノウ</t>
    </rPh>
    <rPh sb="162" eb="163">
      <t>ブン</t>
    </rPh>
    <rPh sb="164" eb="167">
      <t>カイシュウリツ</t>
    </rPh>
    <rPh sb="168" eb="170">
      <t>コウジョウ</t>
    </rPh>
    <rPh sb="173" eb="175">
      <t>トリクミ</t>
    </rPh>
    <rPh sb="176" eb="178">
      <t>ヒツヨウ</t>
    </rPh>
    <rPh sb="186" eb="188">
      <t>テキセツ</t>
    </rPh>
    <rPh sb="189" eb="191">
      <t>リョウキン</t>
    </rPh>
    <rPh sb="191" eb="193">
      <t>セッテイ</t>
    </rPh>
    <rPh sb="200" eb="202">
      <t>ケントウ</t>
    </rPh>
    <rPh sb="207" eb="209">
      <t>ヒツヨウ</t>
    </rPh>
    <phoneticPr fontId="4"/>
  </si>
  <si>
    <t>管路の経年化率は高い状況であるが、更新はできていない。現在は浄水施設の更新を行っていることもあり、今後は資産評価の結果を参考にしながら、補助事業等で管路の更新投資を増やす取組を行っていく必要がある。</t>
    <rPh sb="0" eb="2">
      <t>カンロ</t>
    </rPh>
    <rPh sb="3" eb="6">
      <t>ケイネンカ</t>
    </rPh>
    <rPh sb="6" eb="7">
      <t>リツ</t>
    </rPh>
    <rPh sb="8" eb="9">
      <t>タカ</t>
    </rPh>
    <rPh sb="10" eb="12">
      <t>ジョウキョウ</t>
    </rPh>
    <rPh sb="17" eb="19">
      <t>コウシン</t>
    </rPh>
    <rPh sb="27" eb="29">
      <t>ゲンザイ</t>
    </rPh>
    <rPh sb="30" eb="32">
      <t>ジョウスイ</t>
    </rPh>
    <rPh sb="32" eb="34">
      <t>シセツ</t>
    </rPh>
    <rPh sb="35" eb="37">
      <t>コウシン</t>
    </rPh>
    <rPh sb="38" eb="39">
      <t>オコナ</t>
    </rPh>
    <rPh sb="49" eb="51">
      <t>コンゴ</t>
    </rPh>
    <rPh sb="52" eb="54">
      <t>シサン</t>
    </rPh>
    <rPh sb="54" eb="56">
      <t>ヒョウカ</t>
    </rPh>
    <rPh sb="57" eb="59">
      <t>ケッカ</t>
    </rPh>
    <rPh sb="60" eb="62">
      <t>サンコウ</t>
    </rPh>
    <rPh sb="68" eb="70">
      <t>ホジョ</t>
    </rPh>
    <rPh sb="70" eb="72">
      <t>ジギョウ</t>
    </rPh>
    <rPh sb="72" eb="73">
      <t>トウ</t>
    </rPh>
    <rPh sb="74" eb="76">
      <t>カンロ</t>
    </rPh>
    <rPh sb="77" eb="79">
      <t>コウシン</t>
    </rPh>
    <rPh sb="79" eb="81">
      <t>トウシ</t>
    </rPh>
    <rPh sb="82" eb="83">
      <t>フ</t>
    </rPh>
    <rPh sb="85" eb="87">
      <t>トリクミ</t>
    </rPh>
    <rPh sb="88" eb="89">
      <t>オコナ</t>
    </rPh>
    <rPh sb="93" eb="95">
      <t>ヒツヨウ</t>
    </rPh>
    <phoneticPr fontId="4"/>
  </si>
  <si>
    <t>管路の更新等今後も水道経営に必要な経費は増えていくと考えられる。しかしながら、給水収益だけでは中々賄えていない現状である。そのため、一般会計からの繰入金も、建設改良に要する経費を中心に増加していく見込みとなっている。今後は、料金回収率の向上、料金の見直しも視野に入れながら、老朽化対策等への投資ができるよう財源の確保に努めていかなければならない。</t>
    <rPh sb="0" eb="2">
      <t>カンロ</t>
    </rPh>
    <rPh sb="3" eb="5">
      <t>コウシン</t>
    </rPh>
    <rPh sb="5" eb="6">
      <t>トウ</t>
    </rPh>
    <rPh sb="6" eb="8">
      <t>コンゴ</t>
    </rPh>
    <rPh sb="9" eb="11">
      <t>スイドウ</t>
    </rPh>
    <rPh sb="11" eb="13">
      <t>ケイエイ</t>
    </rPh>
    <rPh sb="14" eb="16">
      <t>ヒツヨウ</t>
    </rPh>
    <rPh sb="17" eb="19">
      <t>ケイヒ</t>
    </rPh>
    <rPh sb="20" eb="21">
      <t>フ</t>
    </rPh>
    <rPh sb="26" eb="27">
      <t>カンガ</t>
    </rPh>
    <rPh sb="39" eb="41">
      <t>キュウスイ</t>
    </rPh>
    <rPh sb="41" eb="43">
      <t>シュウエキ</t>
    </rPh>
    <rPh sb="47" eb="49">
      <t>ナカナカ</t>
    </rPh>
    <rPh sb="49" eb="50">
      <t>マカナ</t>
    </rPh>
    <rPh sb="55" eb="57">
      <t>ゲンジョウ</t>
    </rPh>
    <rPh sb="66" eb="68">
      <t>イッパン</t>
    </rPh>
    <rPh sb="68" eb="70">
      <t>カイケイ</t>
    </rPh>
    <rPh sb="73" eb="75">
      <t>クリイレ</t>
    </rPh>
    <rPh sb="75" eb="76">
      <t>キン</t>
    </rPh>
    <rPh sb="78" eb="80">
      <t>ケンセツ</t>
    </rPh>
    <rPh sb="80" eb="82">
      <t>カイリョウ</t>
    </rPh>
    <rPh sb="83" eb="84">
      <t>ヨウ</t>
    </rPh>
    <rPh sb="86" eb="88">
      <t>ケイヒ</t>
    </rPh>
    <rPh sb="89" eb="91">
      <t>チュウシン</t>
    </rPh>
    <rPh sb="92" eb="94">
      <t>ゾウカ</t>
    </rPh>
    <rPh sb="98" eb="100">
      <t>ミコ</t>
    </rPh>
    <rPh sb="108" eb="110">
      <t>コンゴ</t>
    </rPh>
    <rPh sb="112" eb="114">
      <t>リョウキン</t>
    </rPh>
    <rPh sb="114" eb="116">
      <t>カイシュウ</t>
    </rPh>
    <rPh sb="116" eb="117">
      <t>リツ</t>
    </rPh>
    <rPh sb="118" eb="120">
      <t>コウジョウ</t>
    </rPh>
    <rPh sb="121" eb="123">
      <t>リョウキン</t>
    </rPh>
    <rPh sb="124" eb="126">
      <t>ミナオ</t>
    </rPh>
    <rPh sb="128" eb="130">
      <t>シヤ</t>
    </rPh>
    <rPh sb="131" eb="132">
      <t>イ</t>
    </rPh>
    <rPh sb="137" eb="140">
      <t>ロウキュウカ</t>
    </rPh>
    <rPh sb="140" eb="143">
      <t>タイサクトウ</t>
    </rPh>
    <rPh sb="145" eb="147">
      <t>トウシ</t>
    </rPh>
    <rPh sb="153" eb="155">
      <t>ザイゲン</t>
    </rPh>
    <rPh sb="156" eb="158">
      <t>カクホ</t>
    </rPh>
    <rPh sb="159" eb="16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</si>
</sst>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164800"/>
        <c:axId val="8717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87164800"/>
        <c:axId val="87179264"/>
      </c:lineChart>
      <c:dateAx>
        <c:axId val="87164800"/>
        <c:scaling>
          <c:orientation val="minMax"/>
        </c:scaling>
        <c:delete val="1"/>
        <c:axPos val="b"/>
        <c:numFmt formatCode="ge" sourceLinked="1"/>
        <c:majorTickMark val="none"/>
        <c:minorTickMark val="none"/>
        <c:tickLblPos val="none"/>
        <c:crossAx val="87179264"/>
        <c:crosses val="autoZero"/>
        <c:auto val="1"/>
        <c:lblOffset val="100"/>
        <c:baseTimeUnit val="years"/>
      </c:dateAx>
      <c:valAx>
        <c:axId val="8717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56.51</c:v>
                </c:pt>
                <c:pt idx="1">
                  <c:v>52.41</c:v>
                </c:pt>
                <c:pt idx="2">
                  <c:v>52.64</c:v>
                </c:pt>
                <c:pt idx="3">
                  <c:v>52.97</c:v>
                </c:pt>
                <c:pt idx="4">
                  <c:v>51.65</c:v>
                </c:pt>
              </c:numCache>
            </c:numRef>
          </c:val>
        </c:ser>
        <c:dLbls>
          <c:showLegendKey val="0"/>
          <c:showVal val="0"/>
          <c:showCatName val="0"/>
          <c:showSerName val="0"/>
          <c:showPercent val="0"/>
          <c:showBubbleSize val="0"/>
        </c:dLbls>
        <c:gapWidth val="150"/>
        <c:axId val="91957504"/>
        <c:axId val="9198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91957504"/>
        <c:axId val="91984256"/>
      </c:lineChart>
      <c:dateAx>
        <c:axId val="91957504"/>
        <c:scaling>
          <c:orientation val="minMax"/>
        </c:scaling>
        <c:delete val="1"/>
        <c:axPos val="b"/>
        <c:numFmt formatCode="ge" sourceLinked="1"/>
        <c:majorTickMark val="none"/>
        <c:minorTickMark val="none"/>
        <c:tickLblPos val="none"/>
        <c:crossAx val="91984256"/>
        <c:crosses val="autoZero"/>
        <c:auto val="1"/>
        <c:lblOffset val="100"/>
        <c:baseTimeUnit val="years"/>
      </c:dateAx>
      <c:valAx>
        <c:axId val="9198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78.069999999999993</c:v>
                </c:pt>
                <c:pt idx="1">
                  <c:v>78.069999999999993</c:v>
                </c:pt>
                <c:pt idx="2">
                  <c:v>78.13</c:v>
                </c:pt>
                <c:pt idx="3">
                  <c:v>81.66</c:v>
                </c:pt>
                <c:pt idx="4">
                  <c:v>81.23</c:v>
                </c:pt>
              </c:numCache>
            </c:numRef>
          </c:val>
        </c:ser>
        <c:dLbls>
          <c:showLegendKey val="0"/>
          <c:showVal val="0"/>
          <c:showCatName val="0"/>
          <c:showSerName val="0"/>
          <c:showPercent val="0"/>
          <c:showBubbleSize val="0"/>
        </c:dLbls>
        <c:gapWidth val="150"/>
        <c:axId val="92010368"/>
        <c:axId val="9201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92010368"/>
        <c:axId val="92016640"/>
      </c:lineChart>
      <c:dateAx>
        <c:axId val="92010368"/>
        <c:scaling>
          <c:orientation val="minMax"/>
        </c:scaling>
        <c:delete val="1"/>
        <c:axPos val="b"/>
        <c:numFmt formatCode="ge" sourceLinked="1"/>
        <c:majorTickMark val="none"/>
        <c:minorTickMark val="none"/>
        <c:tickLblPos val="none"/>
        <c:crossAx val="92016640"/>
        <c:crosses val="autoZero"/>
        <c:auto val="1"/>
        <c:lblOffset val="100"/>
        <c:baseTimeUnit val="years"/>
      </c:dateAx>
      <c:valAx>
        <c:axId val="9201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1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80.400000000000006</c:v>
                </c:pt>
                <c:pt idx="1">
                  <c:v>73.91</c:v>
                </c:pt>
                <c:pt idx="2">
                  <c:v>75.66</c:v>
                </c:pt>
                <c:pt idx="3">
                  <c:v>76.430000000000007</c:v>
                </c:pt>
                <c:pt idx="4">
                  <c:v>83.2</c:v>
                </c:pt>
              </c:numCache>
            </c:numRef>
          </c:val>
        </c:ser>
        <c:dLbls>
          <c:showLegendKey val="0"/>
          <c:showVal val="0"/>
          <c:showCatName val="0"/>
          <c:showSerName val="0"/>
          <c:showPercent val="0"/>
          <c:showBubbleSize val="0"/>
        </c:dLbls>
        <c:gapWidth val="150"/>
        <c:axId val="87213568"/>
        <c:axId val="8721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87213568"/>
        <c:axId val="87215488"/>
      </c:lineChart>
      <c:dateAx>
        <c:axId val="87213568"/>
        <c:scaling>
          <c:orientation val="minMax"/>
        </c:scaling>
        <c:delete val="1"/>
        <c:axPos val="b"/>
        <c:numFmt formatCode="ge" sourceLinked="1"/>
        <c:majorTickMark val="none"/>
        <c:minorTickMark val="none"/>
        <c:tickLblPos val="none"/>
        <c:crossAx val="87215488"/>
        <c:crosses val="autoZero"/>
        <c:auto val="1"/>
        <c:lblOffset val="100"/>
        <c:baseTimeUnit val="years"/>
      </c:dateAx>
      <c:valAx>
        <c:axId val="8721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1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774336"/>
        <c:axId val="8777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74336"/>
        <c:axId val="87776256"/>
      </c:lineChart>
      <c:dateAx>
        <c:axId val="87774336"/>
        <c:scaling>
          <c:orientation val="minMax"/>
        </c:scaling>
        <c:delete val="1"/>
        <c:axPos val="b"/>
        <c:numFmt formatCode="ge" sourceLinked="1"/>
        <c:majorTickMark val="none"/>
        <c:minorTickMark val="none"/>
        <c:tickLblPos val="none"/>
        <c:crossAx val="87776256"/>
        <c:crosses val="autoZero"/>
        <c:auto val="1"/>
        <c:lblOffset val="100"/>
        <c:baseTimeUnit val="years"/>
      </c:dateAx>
      <c:valAx>
        <c:axId val="877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596672"/>
        <c:axId val="895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96672"/>
        <c:axId val="89598592"/>
      </c:lineChart>
      <c:dateAx>
        <c:axId val="89596672"/>
        <c:scaling>
          <c:orientation val="minMax"/>
        </c:scaling>
        <c:delete val="1"/>
        <c:axPos val="b"/>
        <c:numFmt formatCode="ge" sourceLinked="1"/>
        <c:majorTickMark val="none"/>
        <c:minorTickMark val="none"/>
        <c:tickLblPos val="none"/>
        <c:crossAx val="89598592"/>
        <c:crosses val="autoZero"/>
        <c:auto val="1"/>
        <c:lblOffset val="100"/>
        <c:baseTimeUnit val="years"/>
      </c:dateAx>
      <c:valAx>
        <c:axId val="895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623168"/>
        <c:axId val="896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623168"/>
        <c:axId val="89637632"/>
      </c:lineChart>
      <c:dateAx>
        <c:axId val="89623168"/>
        <c:scaling>
          <c:orientation val="minMax"/>
        </c:scaling>
        <c:delete val="1"/>
        <c:axPos val="b"/>
        <c:numFmt formatCode="ge" sourceLinked="1"/>
        <c:majorTickMark val="none"/>
        <c:minorTickMark val="none"/>
        <c:tickLblPos val="none"/>
        <c:crossAx val="89637632"/>
        <c:crosses val="autoZero"/>
        <c:auto val="1"/>
        <c:lblOffset val="100"/>
        <c:baseTimeUnit val="years"/>
      </c:dateAx>
      <c:valAx>
        <c:axId val="896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712320"/>
        <c:axId val="9071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712320"/>
        <c:axId val="90718592"/>
      </c:lineChart>
      <c:dateAx>
        <c:axId val="90712320"/>
        <c:scaling>
          <c:orientation val="minMax"/>
        </c:scaling>
        <c:delete val="1"/>
        <c:axPos val="b"/>
        <c:numFmt formatCode="ge" sourceLinked="1"/>
        <c:majorTickMark val="none"/>
        <c:minorTickMark val="none"/>
        <c:tickLblPos val="none"/>
        <c:crossAx val="90718592"/>
        <c:crosses val="autoZero"/>
        <c:auto val="1"/>
        <c:lblOffset val="100"/>
        <c:baseTimeUnit val="years"/>
      </c:dateAx>
      <c:valAx>
        <c:axId val="9071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1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1423.58</c:v>
                </c:pt>
                <c:pt idx="1">
                  <c:v>1393.12</c:v>
                </c:pt>
                <c:pt idx="2">
                  <c:v>1277.03</c:v>
                </c:pt>
                <c:pt idx="3">
                  <c:v>1289.48</c:v>
                </c:pt>
                <c:pt idx="4">
                  <c:v>1235.74</c:v>
                </c:pt>
              </c:numCache>
            </c:numRef>
          </c:val>
        </c:ser>
        <c:dLbls>
          <c:showLegendKey val="0"/>
          <c:showVal val="0"/>
          <c:showCatName val="0"/>
          <c:showSerName val="0"/>
          <c:showPercent val="0"/>
          <c:showBubbleSize val="0"/>
        </c:dLbls>
        <c:gapWidth val="150"/>
        <c:axId val="90751360"/>
        <c:axId val="907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90751360"/>
        <c:axId val="90753280"/>
      </c:lineChart>
      <c:dateAx>
        <c:axId val="90751360"/>
        <c:scaling>
          <c:orientation val="minMax"/>
        </c:scaling>
        <c:delete val="1"/>
        <c:axPos val="b"/>
        <c:numFmt formatCode="ge" sourceLinked="1"/>
        <c:majorTickMark val="none"/>
        <c:minorTickMark val="none"/>
        <c:tickLblPos val="none"/>
        <c:crossAx val="90753280"/>
        <c:crosses val="autoZero"/>
        <c:auto val="1"/>
        <c:lblOffset val="100"/>
        <c:baseTimeUnit val="years"/>
      </c:dateAx>
      <c:valAx>
        <c:axId val="907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56.13</c:v>
                </c:pt>
                <c:pt idx="1">
                  <c:v>48.3</c:v>
                </c:pt>
                <c:pt idx="2">
                  <c:v>49.33</c:v>
                </c:pt>
                <c:pt idx="3">
                  <c:v>49.23</c:v>
                </c:pt>
                <c:pt idx="4">
                  <c:v>49.89</c:v>
                </c:pt>
              </c:numCache>
            </c:numRef>
          </c:val>
        </c:ser>
        <c:dLbls>
          <c:showLegendKey val="0"/>
          <c:showVal val="0"/>
          <c:showCatName val="0"/>
          <c:showSerName val="0"/>
          <c:showPercent val="0"/>
          <c:showBubbleSize val="0"/>
        </c:dLbls>
        <c:gapWidth val="150"/>
        <c:axId val="90783104"/>
        <c:axId val="9080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90783104"/>
        <c:axId val="90801664"/>
      </c:lineChart>
      <c:dateAx>
        <c:axId val="90783104"/>
        <c:scaling>
          <c:orientation val="minMax"/>
        </c:scaling>
        <c:delete val="1"/>
        <c:axPos val="b"/>
        <c:numFmt formatCode="ge" sourceLinked="1"/>
        <c:majorTickMark val="none"/>
        <c:minorTickMark val="none"/>
        <c:tickLblPos val="none"/>
        <c:crossAx val="90801664"/>
        <c:crosses val="autoZero"/>
        <c:auto val="1"/>
        <c:lblOffset val="100"/>
        <c:baseTimeUnit val="years"/>
      </c:dateAx>
      <c:valAx>
        <c:axId val="908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364.98</c:v>
                </c:pt>
                <c:pt idx="1">
                  <c:v>442.3</c:v>
                </c:pt>
                <c:pt idx="2">
                  <c:v>432.2</c:v>
                </c:pt>
                <c:pt idx="3">
                  <c:v>398</c:v>
                </c:pt>
                <c:pt idx="4">
                  <c:v>416.38</c:v>
                </c:pt>
              </c:numCache>
            </c:numRef>
          </c:val>
        </c:ser>
        <c:dLbls>
          <c:showLegendKey val="0"/>
          <c:showVal val="0"/>
          <c:showCatName val="0"/>
          <c:showSerName val="0"/>
          <c:showPercent val="0"/>
          <c:showBubbleSize val="0"/>
        </c:dLbls>
        <c:gapWidth val="150"/>
        <c:axId val="90823296"/>
        <c:axId val="9082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90823296"/>
        <c:axId val="90829568"/>
      </c:lineChart>
      <c:dateAx>
        <c:axId val="90823296"/>
        <c:scaling>
          <c:orientation val="minMax"/>
        </c:scaling>
        <c:delete val="1"/>
        <c:axPos val="b"/>
        <c:numFmt formatCode="ge" sourceLinked="1"/>
        <c:majorTickMark val="none"/>
        <c:minorTickMark val="none"/>
        <c:tickLblPos val="none"/>
        <c:crossAx val="90829568"/>
        <c:crosses val="autoZero"/>
        <c:auto val="1"/>
        <c:lblOffset val="100"/>
        <c:baseTimeUnit val="years"/>
      </c:dateAx>
      <c:valAx>
        <c:axId val="9082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6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島根県　飯南町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5251</v>
      </c>
      <c r="AJ8" s="74"/>
      <c r="AK8" s="74"/>
      <c r="AL8" s="74"/>
      <c r="AM8" s="74"/>
      <c r="AN8" s="74"/>
      <c r="AO8" s="74"/>
      <c r="AP8" s="75"/>
      <c r="AQ8" s="56">
        <f>データ!R6</f>
        <v>242.88</v>
      </c>
      <c r="AR8" s="56"/>
      <c r="AS8" s="56"/>
      <c r="AT8" s="56"/>
      <c r="AU8" s="56"/>
      <c r="AV8" s="56"/>
      <c r="AW8" s="56"/>
      <c r="AX8" s="56"/>
      <c r="AY8" s="56">
        <f>データ!S6</f>
        <v>21.62</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91.76</v>
      </c>
      <c r="S10" s="56"/>
      <c r="T10" s="56"/>
      <c r="U10" s="56"/>
      <c r="V10" s="56"/>
      <c r="W10" s="56"/>
      <c r="X10" s="56"/>
      <c r="Y10" s="56"/>
      <c r="Z10" s="64">
        <f>データ!P6</f>
        <v>3862</v>
      </c>
      <c r="AA10" s="64"/>
      <c r="AB10" s="64"/>
      <c r="AC10" s="64"/>
      <c r="AD10" s="64"/>
      <c r="AE10" s="64"/>
      <c r="AF10" s="64"/>
      <c r="AG10" s="64"/>
      <c r="AH10" s="2"/>
      <c r="AI10" s="64">
        <f>データ!T6</f>
        <v>4779</v>
      </c>
      <c r="AJ10" s="64"/>
      <c r="AK10" s="64"/>
      <c r="AL10" s="64"/>
      <c r="AM10" s="64"/>
      <c r="AN10" s="64"/>
      <c r="AO10" s="64"/>
      <c r="AP10" s="64"/>
      <c r="AQ10" s="56">
        <f>データ!U6</f>
        <v>41.4</v>
      </c>
      <c r="AR10" s="56"/>
      <c r="AS10" s="56"/>
      <c r="AT10" s="56"/>
      <c r="AU10" s="56"/>
      <c r="AV10" s="56"/>
      <c r="AW10" s="56"/>
      <c r="AX10" s="56"/>
      <c r="AY10" s="56">
        <f>データ!V6</f>
        <v>115.43</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323861</v>
      </c>
      <c r="D6" s="31">
        <f t="shared" si="3"/>
        <v>47</v>
      </c>
      <c r="E6" s="31">
        <f t="shared" si="3"/>
        <v>1</v>
      </c>
      <c r="F6" s="31">
        <f t="shared" si="3"/>
        <v>0</v>
      </c>
      <c r="G6" s="31">
        <f t="shared" si="3"/>
        <v>0</v>
      </c>
      <c r="H6" s="31" t="str">
        <f t="shared" si="3"/>
        <v>島根県　飯南町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91.76</v>
      </c>
      <c r="P6" s="32">
        <f t="shared" si="3"/>
        <v>3862</v>
      </c>
      <c r="Q6" s="32">
        <f t="shared" si="3"/>
        <v>5251</v>
      </c>
      <c r="R6" s="32">
        <f t="shared" si="3"/>
        <v>242.88</v>
      </c>
      <c r="S6" s="32">
        <f t="shared" si="3"/>
        <v>21.62</v>
      </c>
      <c r="T6" s="32">
        <f t="shared" si="3"/>
        <v>4779</v>
      </c>
      <c r="U6" s="32">
        <f t="shared" si="3"/>
        <v>41.4</v>
      </c>
      <c r="V6" s="32">
        <f t="shared" si="3"/>
        <v>115.43</v>
      </c>
      <c r="W6" s="33">
        <f>IF(W7="",NA(),W7)</f>
        <v>80.400000000000006</v>
      </c>
      <c r="X6" s="33">
        <f t="shared" ref="X6:AF6" si="4">IF(X7="",NA(),X7)</f>
        <v>73.91</v>
      </c>
      <c r="Y6" s="33">
        <f t="shared" si="4"/>
        <v>75.66</v>
      </c>
      <c r="Z6" s="33">
        <f t="shared" si="4"/>
        <v>76.430000000000007</v>
      </c>
      <c r="AA6" s="33">
        <f t="shared" si="4"/>
        <v>83.2</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1423.58</v>
      </c>
      <c r="BE6" s="33">
        <f t="shared" ref="BE6:BM6" si="7">IF(BE7="",NA(),BE7)</f>
        <v>1393.12</v>
      </c>
      <c r="BF6" s="33">
        <f t="shared" si="7"/>
        <v>1277.03</v>
      </c>
      <c r="BG6" s="33">
        <f t="shared" si="7"/>
        <v>1289.48</v>
      </c>
      <c r="BH6" s="33">
        <f t="shared" si="7"/>
        <v>1235.74</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56.13</v>
      </c>
      <c r="BP6" s="33">
        <f t="shared" ref="BP6:BX6" si="8">IF(BP7="",NA(),BP7)</f>
        <v>48.3</v>
      </c>
      <c r="BQ6" s="33">
        <f t="shared" si="8"/>
        <v>49.33</v>
      </c>
      <c r="BR6" s="33">
        <f t="shared" si="8"/>
        <v>49.23</v>
      </c>
      <c r="BS6" s="33">
        <f t="shared" si="8"/>
        <v>49.89</v>
      </c>
      <c r="BT6" s="33">
        <f t="shared" si="8"/>
        <v>57.51</v>
      </c>
      <c r="BU6" s="33">
        <f t="shared" si="8"/>
        <v>56.46</v>
      </c>
      <c r="BV6" s="33">
        <f t="shared" si="8"/>
        <v>19.77</v>
      </c>
      <c r="BW6" s="33">
        <f t="shared" si="8"/>
        <v>34.25</v>
      </c>
      <c r="BX6" s="33">
        <f t="shared" si="8"/>
        <v>46.48</v>
      </c>
      <c r="BY6" s="32" t="str">
        <f>IF(BY7="","",IF(BY7="-","【-】","【"&amp;SUBSTITUTE(TEXT(BY7,"#,##0.00"),"-","△")&amp;"】"))</f>
        <v>【36.33】</v>
      </c>
      <c r="BZ6" s="33">
        <f>IF(BZ7="",NA(),BZ7)</f>
        <v>364.98</v>
      </c>
      <c r="CA6" s="33">
        <f t="shared" ref="CA6:CI6" si="9">IF(CA7="",NA(),CA7)</f>
        <v>442.3</v>
      </c>
      <c r="CB6" s="33">
        <f t="shared" si="9"/>
        <v>432.2</v>
      </c>
      <c r="CC6" s="33">
        <f t="shared" si="9"/>
        <v>398</v>
      </c>
      <c r="CD6" s="33">
        <f t="shared" si="9"/>
        <v>416.38</v>
      </c>
      <c r="CE6" s="33">
        <f t="shared" si="9"/>
        <v>291.83</v>
      </c>
      <c r="CF6" s="33">
        <f t="shared" si="9"/>
        <v>306.49</v>
      </c>
      <c r="CG6" s="33">
        <f t="shared" si="9"/>
        <v>878.73</v>
      </c>
      <c r="CH6" s="33">
        <f t="shared" si="9"/>
        <v>501.18</v>
      </c>
      <c r="CI6" s="33">
        <f t="shared" si="9"/>
        <v>376.61</v>
      </c>
      <c r="CJ6" s="32" t="str">
        <f>IF(CJ7="","",IF(CJ7="-","【-】","【"&amp;SUBSTITUTE(TEXT(CJ7,"#,##0.00"),"-","△")&amp;"】"))</f>
        <v>【476.46】</v>
      </c>
      <c r="CK6" s="33">
        <f>IF(CK7="",NA(),CK7)</f>
        <v>56.51</v>
      </c>
      <c r="CL6" s="33">
        <f t="shared" ref="CL6:CT6" si="10">IF(CL7="",NA(),CL7)</f>
        <v>52.41</v>
      </c>
      <c r="CM6" s="33">
        <f t="shared" si="10"/>
        <v>52.64</v>
      </c>
      <c r="CN6" s="33">
        <f t="shared" si="10"/>
        <v>52.97</v>
      </c>
      <c r="CO6" s="33">
        <f t="shared" si="10"/>
        <v>51.65</v>
      </c>
      <c r="CP6" s="33">
        <f t="shared" si="10"/>
        <v>57.95</v>
      </c>
      <c r="CQ6" s="33">
        <f t="shared" si="10"/>
        <v>58.25</v>
      </c>
      <c r="CR6" s="33">
        <f t="shared" si="10"/>
        <v>57.17</v>
      </c>
      <c r="CS6" s="33">
        <f t="shared" si="10"/>
        <v>57.55</v>
      </c>
      <c r="CT6" s="33">
        <f t="shared" si="10"/>
        <v>57.43</v>
      </c>
      <c r="CU6" s="32" t="str">
        <f>IF(CU7="","",IF(CU7="-","【-】","【"&amp;SUBSTITUTE(TEXT(CU7,"#,##0.00"),"-","△")&amp;"】"))</f>
        <v>【58.19】</v>
      </c>
      <c r="CV6" s="33">
        <f>IF(CV7="",NA(),CV7)</f>
        <v>78.069999999999993</v>
      </c>
      <c r="CW6" s="33">
        <f t="shared" ref="CW6:DE6" si="11">IF(CW7="",NA(),CW7)</f>
        <v>78.069999999999993</v>
      </c>
      <c r="CX6" s="33">
        <f t="shared" si="11"/>
        <v>78.13</v>
      </c>
      <c r="CY6" s="33">
        <f t="shared" si="11"/>
        <v>81.66</v>
      </c>
      <c r="CZ6" s="33">
        <f t="shared" si="11"/>
        <v>81.23</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323861</v>
      </c>
      <c r="D7" s="35">
        <v>47</v>
      </c>
      <c r="E7" s="35">
        <v>1</v>
      </c>
      <c r="F7" s="35">
        <v>0</v>
      </c>
      <c r="G7" s="35">
        <v>0</v>
      </c>
      <c r="H7" s="35" t="s">
        <v>93</v>
      </c>
      <c r="I7" s="35" t="s">
        <v>94</v>
      </c>
      <c r="J7" s="35" t="s">
        <v>95</v>
      </c>
      <c r="K7" s="35" t="s">
        <v>96</v>
      </c>
      <c r="L7" s="35" t="s">
        <v>97</v>
      </c>
      <c r="M7" s="36" t="s">
        <v>98</v>
      </c>
      <c r="N7" s="36" t="s">
        <v>99</v>
      </c>
      <c r="O7" s="36">
        <v>91.76</v>
      </c>
      <c r="P7" s="36">
        <v>3862</v>
      </c>
      <c r="Q7" s="36">
        <v>5251</v>
      </c>
      <c r="R7" s="36">
        <v>242.88</v>
      </c>
      <c r="S7" s="36">
        <v>21.62</v>
      </c>
      <c r="T7" s="36">
        <v>4779</v>
      </c>
      <c r="U7" s="36">
        <v>41.4</v>
      </c>
      <c r="V7" s="36">
        <v>115.43</v>
      </c>
      <c r="W7" s="36">
        <v>80.400000000000006</v>
      </c>
      <c r="X7" s="36">
        <v>73.91</v>
      </c>
      <c r="Y7" s="36">
        <v>75.66</v>
      </c>
      <c r="Z7" s="36">
        <v>76.430000000000007</v>
      </c>
      <c r="AA7" s="36">
        <v>83.2</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1423.58</v>
      </c>
      <c r="BE7" s="36">
        <v>1393.12</v>
      </c>
      <c r="BF7" s="36">
        <v>1277.03</v>
      </c>
      <c r="BG7" s="36">
        <v>1289.48</v>
      </c>
      <c r="BH7" s="36">
        <v>1235.74</v>
      </c>
      <c r="BI7" s="36">
        <v>1137.3599999999999</v>
      </c>
      <c r="BJ7" s="36">
        <v>1124.6400000000001</v>
      </c>
      <c r="BK7" s="36">
        <v>1108.26</v>
      </c>
      <c r="BL7" s="36">
        <v>1113.76</v>
      </c>
      <c r="BM7" s="36">
        <v>1125.69</v>
      </c>
      <c r="BN7" s="36">
        <v>1239.32</v>
      </c>
      <c r="BO7" s="36">
        <v>56.13</v>
      </c>
      <c r="BP7" s="36">
        <v>48.3</v>
      </c>
      <c r="BQ7" s="36">
        <v>49.33</v>
      </c>
      <c r="BR7" s="36">
        <v>49.23</v>
      </c>
      <c r="BS7" s="36">
        <v>49.89</v>
      </c>
      <c r="BT7" s="36">
        <v>57.51</v>
      </c>
      <c r="BU7" s="36">
        <v>56.46</v>
      </c>
      <c r="BV7" s="36">
        <v>19.77</v>
      </c>
      <c r="BW7" s="36">
        <v>34.25</v>
      </c>
      <c r="BX7" s="36">
        <v>46.48</v>
      </c>
      <c r="BY7" s="36">
        <v>36.33</v>
      </c>
      <c r="BZ7" s="36">
        <v>364.98</v>
      </c>
      <c r="CA7" s="36">
        <v>442.3</v>
      </c>
      <c r="CB7" s="36">
        <v>432.2</v>
      </c>
      <c r="CC7" s="36">
        <v>398</v>
      </c>
      <c r="CD7" s="36">
        <v>416.38</v>
      </c>
      <c r="CE7" s="36">
        <v>291.83</v>
      </c>
      <c r="CF7" s="36">
        <v>306.49</v>
      </c>
      <c r="CG7" s="36">
        <v>878.73</v>
      </c>
      <c r="CH7" s="36">
        <v>501.18</v>
      </c>
      <c r="CI7" s="36">
        <v>376.61</v>
      </c>
      <c r="CJ7" s="36">
        <v>476.46</v>
      </c>
      <c r="CK7" s="36">
        <v>56.51</v>
      </c>
      <c r="CL7" s="36">
        <v>52.41</v>
      </c>
      <c r="CM7" s="36">
        <v>52.64</v>
      </c>
      <c r="CN7" s="36">
        <v>52.97</v>
      </c>
      <c r="CO7" s="36">
        <v>51.65</v>
      </c>
      <c r="CP7" s="36">
        <v>57.95</v>
      </c>
      <c r="CQ7" s="36">
        <v>58.25</v>
      </c>
      <c r="CR7" s="36">
        <v>57.17</v>
      </c>
      <c r="CS7" s="36">
        <v>57.55</v>
      </c>
      <c r="CT7" s="36">
        <v>57.43</v>
      </c>
      <c r="CU7" s="36">
        <v>58.19</v>
      </c>
      <c r="CV7" s="36">
        <v>78.069999999999993</v>
      </c>
      <c r="CW7" s="36">
        <v>78.069999999999993</v>
      </c>
      <c r="CX7" s="36">
        <v>78.13</v>
      </c>
      <c r="CY7" s="36">
        <v>81.66</v>
      </c>
      <c r="CZ7" s="36">
        <v>81.23</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cp:lastPrinted>2016-02-22T00:47:25Z</cp:lastPrinted>
  <dcterms:created xsi:type="dcterms:W3CDTF">2016-01-18T05:05:02Z</dcterms:created>
  <dcterms:modified xsi:type="dcterms:W3CDTF">2016-02-25T05:33:20Z</dcterms:modified>
  <cp:category/>
</cp:coreProperties>
</file>