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<sst xmlns="http://schemas.openxmlformats.org/spreadsheetml/2006/main" count="221" uniqueCount="111">
  <si>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</si>
  <si>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</si>
  <si>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</si>
  <si>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</si>
  <si>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</si>
  <si>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</si>
  <si>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</si>
  <si>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</si>
  <si>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</si>
  <si>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</si>
  <si>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</si>
  <si>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</si>
  <si>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</si>
  <si>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</si>
  <si>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</si>
  <si>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</si>
  <si>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</si>
  <si>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</si>
  <si>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</si>
  <si>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</si>
  <si>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</si>
  <si>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</si>
  <si>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</si>
  <si>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</si>
  <si>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</si>
  <si>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</si>
  <si>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</si>
  <si>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</si>
  <si>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</si>
  <si>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</si>
  <si>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</si>
  <si>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</si>
  <si>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</si>
  <si>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</si>
  <si>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</si>
  <si>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</si>
  <si>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</si>
  <si>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</si>
  <si>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</si>
  <si>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</si>
  <si>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</si>
  <si>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</si>
  <si>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</si>
  <si>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</si>
  <si>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</si>
  <si>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</si>
  <si>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</si>
  <si>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</si>
  <si>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</si>
  <si>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</si>
  <si>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</si>
  <si>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</si>
  <si>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</si>
  <si>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</si>
  <si>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</si>
  <si>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</si>
  <si>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</si>
  <si>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</si>
  <si>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</si>
  <si>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</si>
  <si>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</si>
  <si>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</si>
  <si>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</si>
  <si>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</si>
  <si>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</si>
  <si>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</si>
  <si>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</si>
  <si>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</si>
  <si>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</si>
  <si>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</si>
  <si>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</si>
  <si>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</si>
  <si>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</si>
  <si>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</si>
  <si>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</si>
  <si>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</si>
  <si>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</si>
  <si>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</si>
  <si>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</si>
  <si>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</si>
  <si>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</si>
  <si>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</si>
  <si>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</si>
  <si>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</si>
  <si>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</si>
  <si>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</si>
  <si>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</si>
  <si>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</si>
  <si>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</si>
  <si>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</si>
  <si>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</si>
  <si>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</si>
  <si>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</si>
  <si>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</si>
  <si>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</si>
  <si>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</si>
  <si>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</si>
  <si>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</si>
  <si>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</si>
  <si>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</si>
  <si>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</si>
  <si>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</si>
  <si>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</si>
  <si>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</si>
  <si>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</si>
  <si>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</si>
  <si>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</si>
  <si>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</si>
  <si>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特定環境公共下水道3施設のうち、2施設が供用開始後25年以上を経過し、老朽化が進んでいるため、平成25年度から長寿命化事業を行っている。</t>
    <rPh sb="0" eb="2">
      <t>トクテイ</t>
    </rPh>
    <rPh sb="2" eb="4">
      <t>カンキョウ</t>
    </rPh>
    <rPh sb="4" eb="6">
      <t>コウキョウ</t>
    </rPh>
    <rPh sb="6" eb="9">
      <t>ゲスイドウ</t>
    </rPh>
    <rPh sb="10" eb="12">
      <t>シセツ</t>
    </rPh>
    <rPh sb="17" eb="19">
      <t>シセツ</t>
    </rPh>
    <rPh sb="20" eb="22">
      <t>キョウヨウ</t>
    </rPh>
    <rPh sb="22" eb="25">
      <t>カイシゴ</t>
    </rPh>
    <rPh sb="27" eb="30">
      <t>ネンイジョウ</t>
    </rPh>
    <rPh sb="31" eb="33">
      <t>ケイカ</t>
    </rPh>
    <rPh sb="35" eb="38">
      <t>ロウキュウカ</t>
    </rPh>
    <rPh sb="39" eb="40">
      <t>スス</t>
    </rPh>
    <rPh sb="47" eb="49">
      <t>ヘイセイ</t>
    </rPh>
    <rPh sb="51" eb="53">
      <t>ネンド</t>
    </rPh>
    <rPh sb="55" eb="56">
      <t>チョウ</t>
    </rPh>
    <rPh sb="56" eb="58">
      <t>ジュミョウ</t>
    </rPh>
    <rPh sb="58" eb="59">
      <t>カ</t>
    </rPh>
    <rPh sb="59" eb="61">
      <t>ジギョウ</t>
    </rPh>
    <rPh sb="62" eb="63">
      <t>オコナ</t>
    </rPh>
    <phoneticPr fontId="4"/>
  </si>
  <si>
    <t>　長寿命化事業の進捗に伴い、資本費負担の増加等が今後懸念されることから、財政状況を見ながら適正な管理運営を図っていく必要がある。</t>
    <rPh sb="1" eb="2">
      <t>チョウ</t>
    </rPh>
    <rPh sb="2" eb="5">
      <t>ジュミョウカ</t>
    </rPh>
    <rPh sb="5" eb="7">
      <t>ジギョウ</t>
    </rPh>
    <rPh sb="8" eb="10">
      <t>シンチョク</t>
    </rPh>
    <rPh sb="11" eb="12">
      <t>トモナ</t>
    </rPh>
    <rPh sb="14" eb="16">
      <t>シホン</t>
    </rPh>
    <rPh sb="16" eb="17">
      <t>ヒ</t>
    </rPh>
    <rPh sb="17" eb="19">
      <t>フタン</t>
    </rPh>
    <rPh sb="20" eb="22">
      <t>ゾウカ</t>
    </rPh>
    <rPh sb="22" eb="23">
      <t>トウ</t>
    </rPh>
    <rPh sb="24" eb="26">
      <t>コンゴ</t>
    </rPh>
    <rPh sb="26" eb="28">
      <t>ケネン</t>
    </rPh>
    <rPh sb="36" eb="38">
      <t>ザイセイ</t>
    </rPh>
    <rPh sb="38" eb="40">
      <t>ジョウキョウ</t>
    </rPh>
    <rPh sb="41" eb="42">
      <t>ミ</t>
    </rPh>
    <rPh sb="45" eb="47">
      <t>テキセイ</t>
    </rPh>
    <rPh sb="48" eb="50">
      <t>カンリ</t>
    </rPh>
    <rPh sb="50" eb="52">
      <t>ウンエイ</t>
    </rPh>
    <rPh sb="53" eb="54">
      <t>ハカ</t>
    </rPh>
    <rPh sb="58" eb="60">
      <t>ヒツヨウ</t>
    </rPh>
    <phoneticPr fontId="4"/>
  </si>
  <si>
    <t>　収益的収支比率は平成22年の76.25％から平成26年には65.26％に低下している。
これは、平成21年度に供用開始した河下地区整備分の企業債償還金の増加と、それに充当する資本費平準化債借入額の増加によるものと思われる。
　経費回収率は平成26年度に97.95％であり、維持管理経費については賄えている状況であるが、水洗化率が93.34％となっており、下水道への新規接続による増収は困難な状況にある。
　また、水洗化率に対して、施設利用率が47.19％と低く、施設能力についてはやや過剰な状況と思われる。</t>
    <rPh sb="1" eb="4">
      <t>シュウエキテキ</t>
    </rPh>
    <rPh sb="4" eb="6">
      <t>シュウシ</t>
    </rPh>
    <rPh sb="6" eb="8">
      <t>ヒリツ</t>
    </rPh>
    <rPh sb="37" eb="39">
      <t>テイカ</t>
    </rPh>
    <rPh sb="49" eb="51">
      <t>ヘイセイ</t>
    </rPh>
    <rPh sb="53" eb="55">
      <t>ネンド</t>
    </rPh>
    <rPh sb="56" eb="58">
      <t>キョウヨウ</t>
    </rPh>
    <rPh sb="58" eb="60">
      <t>カイシ</t>
    </rPh>
    <rPh sb="62" eb="63">
      <t>カワ</t>
    </rPh>
    <rPh sb="63" eb="64">
      <t>シモ</t>
    </rPh>
    <rPh sb="64" eb="66">
      <t>チク</t>
    </rPh>
    <rPh sb="66" eb="68">
      <t>セイビ</t>
    </rPh>
    <rPh sb="68" eb="69">
      <t>ブン</t>
    </rPh>
    <rPh sb="70" eb="72">
      <t>キギョウ</t>
    </rPh>
    <rPh sb="72" eb="73">
      <t>サイ</t>
    </rPh>
    <rPh sb="73" eb="75">
      <t>ショウカン</t>
    </rPh>
    <rPh sb="84" eb="86">
      <t>ジュウトウ</t>
    </rPh>
    <rPh sb="88" eb="90">
      <t>シホン</t>
    </rPh>
    <rPh sb="90" eb="91">
      <t>ヒ</t>
    </rPh>
    <rPh sb="91" eb="94">
      <t>ヘイジュンカ</t>
    </rPh>
    <rPh sb="94" eb="95">
      <t>サイ</t>
    </rPh>
    <rPh sb="95" eb="97">
      <t>カリイレ</t>
    </rPh>
    <rPh sb="97" eb="98">
      <t>ガク</t>
    </rPh>
    <rPh sb="99" eb="101">
      <t>ゾウカ</t>
    </rPh>
    <rPh sb="107" eb="108">
      <t>オモ</t>
    </rPh>
    <rPh sb="114" eb="116">
      <t>ケイヒ</t>
    </rPh>
    <rPh sb="116" eb="118">
      <t>カイシュウ</t>
    </rPh>
    <rPh sb="118" eb="119">
      <t>リツ</t>
    </rPh>
    <rPh sb="120" eb="122">
      <t>ヘイセイ</t>
    </rPh>
    <rPh sb="124" eb="126">
      <t>ネンド</t>
    </rPh>
    <rPh sb="137" eb="139">
      <t>イジ</t>
    </rPh>
    <rPh sb="139" eb="141">
      <t>カンリ</t>
    </rPh>
    <rPh sb="141" eb="143">
      <t>ケイヒ</t>
    </rPh>
    <rPh sb="148" eb="149">
      <t>マカナ</t>
    </rPh>
    <rPh sb="153" eb="155">
      <t>ジョウキョウ</t>
    </rPh>
    <rPh sb="160" eb="163">
      <t>スイセンカ</t>
    </rPh>
    <rPh sb="163" eb="164">
      <t>リツ</t>
    </rPh>
    <rPh sb="196" eb="198">
      <t>ジョウキョウ</t>
    </rPh>
    <rPh sb="207" eb="210">
      <t>スイセンカ</t>
    </rPh>
    <rPh sb="210" eb="211">
      <t>リツ</t>
    </rPh>
    <rPh sb="212" eb="213">
      <t>タイ</t>
    </rPh>
    <rPh sb="216" eb="218">
      <t>シセツ</t>
    </rPh>
    <rPh sb="218" eb="221">
      <t>リヨウリツ</t>
    </rPh>
    <rPh sb="232" eb="234">
      <t>シセツ</t>
    </rPh>
    <rPh sb="234" eb="236">
      <t>ノウリョク</t>
    </rPh>
    <rPh sb="243" eb="245">
      <t>カジョウ</t>
    </rPh>
    <rPh sb="246" eb="248">
      <t>ジョウキョウ</t>
    </rPh>
    <rPh sb="249" eb="25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</si>
</sst>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84544512"/>
        <c:axId val="845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4544512"/>
        <c:axId val="84550784"/>
      </c:lineChart>
      <c:dateAx>
        <c:axId val="84544512"/>
        <c:scaling>
          <c:orientation val="minMax"/>
        </c:scaling>
        <c:delete val="1"/>
        <c:axPos val="b"/>
        <c:numFmt formatCode="ge" sourceLinked="1"/>
        <c:majorTickMark val="none"/>
        <c:minorTickMark val="none"/>
        <c:tickLblPos val="none"/>
        <c:crossAx val="84550784"/>
        <c:crosses val="autoZero"/>
        <c:auto val="1"/>
        <c:lblOffset val="100"/>
        <c:baseTimeUnit val="years"/>
      </c:dateAx>
      <c:valAx>
        <c:axId val="845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49.04</c:v>
                </c:pt>
                <c:pt idx="1">
                  <c:v>48.08</c:v>
                </c:pt>
                <c:pt idx="2">
                  <c:v>47.12</c:v>
                </c:pt>
                <c:pt idx="3">
                  <c:v>47.33</c:v>
                </c:pt>
                <c:pt idx="4">
                  <c:v>47.19</c:v>
                </c:pt>
              </c:numCache>
            </c:numRef>
          </c:val>
        </c:ser>
        <c:dLbls>
          <c:showLegendKey val="0"/>
          <c:showVal val="0"/>
          <c:showCatName val="0"/>
          <c:showSerName val="0"/>
          <c:showPercent val="0"/>
          <c:showBubbleSize val="0"/>
        </c:dLbls>
        <c:gapWidth val="150"/>
        <c:axId val="93465216"/>
        <c:axId val="934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3465216"/>
        <c:axId val="93491968"/>
      </c:lineChart>
      <c:dateAx>
        <c:axId val="93465216"/>
        <c:scaling>
          <c:orientation val="minMax"/>
        </c:scaling>
        <c:delete val="1"/>
        <c:axPos val="b"/>
        <c:numFmt formatCode="ge" sourceLinked="1"/>
        <c:majorTickMark val="none"/>
        <c:minorTickMark val="none"/>
        <c:tickLblPos val="none"/>
        <c:crossAx val="93491968"/>
        <c:crosses val="autoZero"/>
        <c:auto val="1"/>
        <c:lblOffset val="100"/>
        <c:baseTimeUnit val="years"/>
      </c:dateAx>
      <c:valAx>
        <c:axId val="934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87.55</c:v>
                </c:pt>
                <c:pt idx="1">
                  <c:v>89.51</c:v>
                </c:pt>
                <c:pt idx="2">
                  <c:v>90.42</c:v>
                </c:pt>
                <c:pt idx="3">
                  <c:v>92.39</c:v>
                </c:pt>
                <c:pt idx="4">
                  <c:v>93.34</c:v>
                </c:pt>
              </c:numCache>
            </c:numRef>
          </c:val>
        </c:ser>
        <c:dLbls>
          <c:showLegendKey val="0"/>
          <c:showVal val="0"/>
          <c:showCatName val="0"/>
          <c:showSerName val="0"/>
          <c:showPercent val="0"/>
          <c:showBubbleSize val="0"/>
        </c:dLbls>
        <c:gapWidth val="150"/>
        <c:axId val="93522176"/>
        <c:axId val="93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3522176"/>
        <c:axId val="93524352"/>
      </c:lineChart>
      <c:dateAx>
        <c:axId val="93522176"/>
        <c:scaling>
          <c:orientation val="minMax"/>
        </c:scaling>
        <c:delete val="1"/>
        <c:axPos val="b"/>
        <c:numFmt formatCode="ge" sourceLinked="1"/>
        <c:majorTickMark val="none"/>
        <c:minorTickMark val="none"/>
        <c:tickLblPos val="none"/>
        <c:crossAx val="93524352"/>
        <c:crosses val="autoZero"/>
        <c:auto val="1"/>
        <c:lblOffset val="100"/>
        <c:baseTimeUnit val="years"/>
      </c:dateAx>
      <c:valAx>
        <c:axId val="935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76.25</c:v>
                </c:pt>
                <c:pt idx="1">
                  <c:v>72.95</c:v>
                </c:pt>
                <c:pt idx="2">
                  <c:v>69.45</c:v>
                </c:pt>
                <c:pt idx="3">
                  <c:v>67.47</c:v>
                </c:pt>
                <c:pt idx="4">
                  <c:v>65.260000000000005</c:v>
                </c:pt>
              </c:numCache>
            </c:numRef>
          </c:val>
        </c:ser>
        <c:dLbls>
          <c:showLegendKey val="0"/>
          <c:showVal val="0"/>
          <c:showCatName val="0"/>
          <c:showSerName val="0"/>
          <c:showPercent val="0"/>
          <c:showBubbleSize val="0"/>
        </c:dLbls>
        <c:gapWidth val="150"/>
        <c:axId val="84649856"/>
        <c:axId val="84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49856"/>
        <c:axId val="84668416"/>
      </c:lineChart>
      <c:dateAx>
        <c:axId val="84649856"/>
        <c:scaling>
          <c:orientation val="minMax"/>
        </c:scaling>
        <c:delete val="1"/>
        <c:axPos val="b"/>
        <c:numFmt formatCode="ge" sourceLinked="1"/>
        <c:majorTickMark val="none"/>
        <c:minorTickMark val="none"/>
        <c:tickLblPos val="none"/>
        <c:crossAx val="84668416"/>
        <c:crosses val="autoZero"/>
        <c:auto val="1"/>
        <c:lblOffset val="100"/>
        <c:baseTimeUnit val="years"/>
      </c:dateAx>
      <c:valAx>
        <c:axId val="84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60608"/>
        <c:axId val="86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60608"/>
        <c:axId val="86662528"/>
      </c:lineChart>
      <c:dateAx>
        <c:axId val="86660608"/>
        <c:scaling>
          <c:orientation val="minMax"/>
        </c:scaling>
        <c:delete val="1"/>
        <c:axPos val="b"/>
        <c:numFmt formatCode="ge" sourceLinked="1"/>
        <c:majorTickMark val="none"/>
        <c:minorTickMark val="none"/>
        <c:tickLblPos val="none"/>
        <c:crossAx val="86662528"/>
        <c:crosses val="autoZero"/>
        <c:auto val="1"/>
        <c:lblOffset val="100"/>
        <c:baseTimeUnit val="years"/>
      </c:dateAx>
      <c:valAx>
        <c:axId val="86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04384"/>
        <c:axId val="911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04384"/>
        <c:axId val="91106304"/>
      </c:lineChart>
      <c:dateAx>
        <c:axId val="91104384"/>
        <c:scaling>
          <c:orientation val="minMax"/>
        </c:scaling>
        <c:delete val="1"/>
        <c:axPos val="b"/>
        <c:numFmt formatCode="ge" sourceLinked="1"/>
        <c:majorTickMark val="none"/>
        <c:minorTickMark val="none"/>
        <c:tickLblPos val="none"/>
        <c:crossAx val="91106304"/>
        <c:crosses val="autoZero"/>
        <c:auto val="1"/>
        <c:lblOffset val="100"/>
        <c:baseTimeUnit val="years"/>
      </c:dateAx>
      <c:valAx>
        <c:axId val="911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28960"/>
        <c:axId val="911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28960"/>
        <c:axId val="91130880"/>
      </c:lineChart>
      <c:dateAx>
        <c:axId val="91128960"/>
        <c:scaling>
          <c:orientation val="minMax"/>
        </c:scaling>
        <c:delete val="1"/>
        <c:axPos val="b"/>
        <c:numFmt formatCode="ge" sourceLinked="1"/>
        <c:majorTickMark val="none"/>
        <c:minorTickMark val="none"/>
        <c:tickLblPos val="none"/>
        <c:crossAx val="91130880"/>
        <c:crosses val="autoZero"/>
        <c:auto val="1"/>
        <c:lblOffset val="100"/>
        <c:baseTimeUnit val="years"/>
      </c:dateAx>
      <c:valAx>
        <c:axId val="911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71456"/>
        <c:axId val="911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71456"/>
        <c:axId val="91177728"/>
      </c:lineChart>
      <c:dateAx>
        <c:axId val="91171456"/>
        <c:scaling>
          <c:orientation val="minMax"/>
        </c:scaling>
        <c:delete val="1"/>
        <c:axPos val="b"/>
        <c:numFmt formatCode="ge" sourceLinked="1"/>
        <c:majorTickMark val="none"/>
        <c:minorTickMark val="none"/>
        <c:tickLblPos val="none"/>
        <c:crossAx val="91177728"/>
        <c:crosses val="autoZero"/>
        <c:auto val="1"/>
        <c:lblOffset val="100"/>
        <c:baseTimeUnit val="years"/>
      </c:dateAx>
      <c:valAx>
        <c:axId val="911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447.39</c:v>
                </c:pt>
                <c:pt idx="1">
                  <c:v>563.42999999999995</c:v>
                </c:pt>
                <c:pt idx="2">
                  <c:v>716.4</c:v>
                </c:pt>
                <c:pt idx="3">
                  <c:v>800.66</c:v>
                </c:pt>
                <c:pt idx="4">
                  <c:v>579.79999999999995</c:v>
                </c:pt>
              </c:numCache>
            </c:numRef>
          </c:val>
        </c:ser>
        <c:dLbls>
          <c:showLegendKey val="0"/>
          <c:showVal val="0"/>
          <c:showCatName val="0"/>
          <c:showSerName val="0"/>
          <c:showPercent val="0"/>
          <c:showBubbleSize val="0"/>
        </c:dLbls>
        <c:gapWidth val="150"/>
        <c:axId val="91191552"/>
        <c:axId val="912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1191552"/>
        <c:axId val="91222400"/>
      </c:lineChart>
      <c:dateAx>
        <c:axId val="91191552"/>
        <c:scaling>
          <c:orientation val="minMax"/>
        </c:scaling>
        <c:delete val="1"/>
        <c:axPos val="b"/>
        <c:numFmt formatCode="ge" sourceLinked="1"/>
        <c:majorTickMark val="none"/>
        <c:minorTickMark val="none"/>
        <c:tickLblPos val="none"/>
        <c:crossAx val="91222400"/>
        <c:crosses val="autoZero"/>
        <c:auto val="1"/>
        <c:lblOffset val="100"/>
        <c:baseTimeUnit val="years"/>
      </c:dateAx>
      <c:valAx>
        <c:axId val="912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98.41</c:v>
                </c:pt>
                <c:pt idx="1">
                  <c:v>97.84</c:v>
                </c:pt>
                <c:pt idx="2">
                  <c:v>99.15</c:v>
                </c:pt>
                <c:pt idx="3">
                  <c:v>97.92</c:v>
                </c:pt>
                <c:pt idx="4">
                  <c:v>97.95</c:v>
                </c:pt>
              </c:numCache>
            </c:numRef>
          </c:val>
        </c:ser>
        <c:dLbls>
          <c:showLegendKey val="0"/>
          <c:showVal val="0"/>
          <c:showCatName val="0"/>
          <c:showSerName val="0"/>
          <c:showPercent val="0"/>
          <c:showBubbleSize val="0"/>
        </c:dLbls>
        <c:gapWidth val="150"/>
        <c:axId val="92309376"/>
        <c:axId val="923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2309376"/>
        <c:axId val="92315648"/>
      </c:lineChart>
      <c:dateAx>
        <c:axId val="92309376"/>
        <c:scaling>
          <c:orientation val="minMax"/>
        </c:scaling>
        <c:delete val="1"/>
        <c:axPos val="b"/>
        <c:numFmt formatCode="ge" sourceLinked="1"/>
        <c:majorTickMark val="none"/>
        <c:minorTickMark val="none"/>
        <c:tickLblPos val="none"/>
        <c:crossAx val="92315648"/>
        <c:crosses val="autoZero"/>
        <c:auto val="1"/>
        <c:lblOffset val="100"/>
        <c:baseTimeUnit val="years"/>
      </c:dateAx>
      <c:valAx>
        <c:axId val="92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174.32</c:v>
                </c:pt>
                <c:pt idx="1">
                  <c:v>191.81</c:v>
                </c:pt>
                <c:pt idx="2">
                  <c:v>193.23</c:v>
                </c:pt>
                <c:pt idx="3">
                  <c:v>197.73</c:v>
                </c:pt>
                <c:pt idx="4">
                  <c:v>203.44</c:v>
                </c:pt>
              </c:numCache>
            </c:numRef>
          </c:val>
        </c:ser>
        <c:dLbls>
          <c:showLegendKey val="0"/>
          <c:showVal val="0"/>
          <c:showCatName val="0"/>
          <c:showSerName val="0"/>
          <c:showPercent val="0"/>
          <c:showBubbleSize val="0"/>
        </c:dLbls>
        <c:gapWidth val="150"/>
        <c:axId val="92327296"/>
        <c:axId val="923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2327296"/>
        <c:axId val="92337664"/>
      </c:lineChart>
      <c:dateAx>
        <c:axId val="92327296"/>
        <c:scaling>
          <c:orientation val="minMax"/>
        </c:scaling>
        <c:delete val="1"/>
        <c:axPos val="b"/>
        <c:numFmt formatCode="ge" sourceLinked="1"/>
        <c:majorTickMark val="none"/>
        <c:minorTickMark val="none"/>
        <c:tickLblPos val="none"/>
        <c:crossAx val="92337664"/>
        <c:crosses val="autoZero"/>
        <c:auto val="1"/>
        <c:lblOffset val="100"/>
        <c:baseTimeUnit val="years"/>
      </c:dateAx>
      <c:valAx>
        <c:axId val="923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出雲市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174731</v>
      </c>
      <c r="AM8" s="47"/>
      <c r="AN8" s="47"/>
      <c r="AO8" s="47"/>
      <c r="AP8" s="47"/>
      <c r="AQ8" s="47"/>
      <c r="AR8" s="47"/>
      <c r="AS8" s="47"/>
      <c r="AT8" s="43">
        <f>データ!S6</f>
        <v>624.36</v>
      </c>
      <c r="AU8" s="43"/>
      <c r="AV8" s="43"/>
      <c r="AW8" s="43"/>
      <c r="AX8" s="43"/>
      <c r="AY8" s="43"/>
      <c r="AZ8" s="43"/>
      <c r="BA8" s="43"/>
      <c r="BB8" s="43">
        <f>データ!T6</f>
        <v>279.86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1.34</v>
      </c>
      <c r="Q10" s="43"/>
      <c r="R10" s="43"/>
      <c r="S10" s="43"/>
      <c r="T10" s="43"/>
      <c r="U10" s="43"/>
      <c r="V10" s="43"/>
      <c r="W10" s="43">
        <f>データ!P6</f>
        <v>100</v>
      </c>
      <c r="X10" s="43"/>
      <c r="Y10" s="43"/>
      <c r="Z10" s="43"/>
      <c r="AA10" s="43"/>
      <c r="AB10" s="43"/>
      <c r="AC10" s="43"/>
      <c r="AD10" s="47">
        <f>データ!Q6</f>
        <v>3291</v>
      </c>
      <c r="AE10" s="47"/>
      <c r="AF10" s="47"/>
      <c r="AG10" s="47"/>
      <c r="AH10" s="47"/>
      <c r="AI10" s="47"/>
      <c r="AJ10" s="47"/>
      <c r="AK10" s="2"/>
      <c r="AL10" s="47">
        <f>データ!U6</f>
        <v>2341</v>
      </c>
      <c r="AM10" s="47"/>
      <c r="AN10" s="47"/>
      <c r="AO10" s="47"/>
      <c r="AP10" s="47"/>
      <c r="AQ10" s="47"/>
      <c r="AR10" s="47"/>
      <c r="AS10" s="47"/>
      <c r="AT10" s="43">
        <f>データ!V6</f>
        <v>0.95</v>
      </c>
      <c r="AU10" s="43"/>
      <c r="AV10" s="43"/>
      <c r="AW10" s="43"/>
      <c r="AX10" s="43"/>
      <c r="AY10" s="43"/>
      <c r="AZ10" s="43"/>
      <c r="BA10" s="43"/>
      <c r="BB10" s="43">
        <f>データ!W6</f>
        <v>2464.21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322032</v>
      </c>
      <c r="D6" s="31">
        <f t="shared" si="3"/>
        <v>47</v>
      </c>
      <c r="E6" s="31">
        <f t="shared" si="3"/>
        <v>17</v>
      </c>
      <c r="F6" s="31">
        <f t="shared" si="3"/>
        <v>4</v>
      </c>
      <c r="G6" s="31">
        <f t="shared" si="3"/>
        <v>0</v>
      </c>
      <c r="H6" s="31" t="str">
        <f t="shared" si="3"/>
        <v>島根県　出雲市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1.34</v>
      </c>
      <c r="P6" s="32">
        <f t="shared" si="3"/>
        <v>100</v>
      </c>
      <c r="Q6" s="32">
        <f t="shared" si="3"/>
        <v>3291</v>
      </c>
      <c r="R6" s="32">
        <f t="shared" si="3"/>
        <v>174731</v>
      </c>
      <c r="S6" s="32">
        <f t="shared" si="3"/>
        <v>624.36</v>
      </c>
      <c r="T6" s="32">
        <f t="shared" si="3"/>
        <v>279.86</v>
      </c>
      <c r="U6" s="32">
        <f t="shared" si="3"/>
        <v>2341</v>
      </c>
      <c r="V6" s="32">
        <f t="shared" si="3"/>
        <v>0.95</v>
      </c>
      <c r="W6" s="32">
        <f t="shared" si="3"/>
        <v>2464.21</v>
      </c>
      <c r="X6" s="33">
        <f>IF(X7="",NA(),X7)</f>
        <v>76.25</v>
      </c>
      <c r="Y6" s="33">
        <f t="shared" ref="Y6:AG6" si="4">IF(Y7="",NA(),Y7)</f>
        <v>72.95</v>
      </c>
      <c r="Z6" s="33">
        <f t="shared" si="4"/>
        <v>69.45</v>
      </c>
      <c r="AA6" s="33">
        <f t="shared" si="4"/>
        <v>67.47</v>
      </c>
      <c r="AB6" s="33">
        <f t="shared" si="4"/>
        <v>65.260000000000005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447.39</v>
      </c>
      <c r="BF6" s="33">
        <f t="shared" ref="BF6:BN6" si="7">IF(BF7="",NA(),BF7)</f>
        <v>563.42999999999995</v>
      </c>
      <c r="BG6" s="33">
        <f t="shared" si="7"/>
        <v>716.4</v>
      </c>
      <c r="BH6" s="33">
        <f t="shared" si="7"/>
        <v>800.66</v>
      </c>
      <c r="BI6" s="33">
        <f t="shared" si="7"/>
        <v>579.79999999999995</v>
      </c>
      <c r="BJ6" s="33">
        <f t="shared" si="7"/>
        <v>1812.65</v>
      </c>
      <c r="BK6" s="33">
        <f t="shared" si="7"/>
        <v>1764.87</v>
      </c>
      <c r="BL6" s="33">
        <f t="shared" si="7"/>
        <v>1622.51</v>
      </c>
      <c r="BM6" s="33">
        <f t="shared" si="7"/>
        <v>1569.13</v>
      </c>
      <c r="BN6" s="33">
        <f t="shared" si="7"/>
        <v>1436</v>
      </c>
      <c r="BO6" s="32" t="str">
        <f>IF(BO7="","",IF(BO7="-","【-】","【"&amp;SUBSTITUTE(TEXT(BO7,"#,##0.00"),"-","△")&amp;"】"))</f>
        <v>【1,479.31】</v>
      </c>
      <c r="BP6" s="33">
        <f>IF(BP7="",NA(),BP7)</f>
        <v>98.41</v>
      </c>
      <c r="BQ6" s="33">
        <f t="shared" ref="BQ6:BY6" si="8">IF(BQ7="",NA(),BQ7)</f>
        <v>97.84</v>
      </c>
      <c r="BR6" s="33">
        <f t="shared" si="8"/>
        <v>99.15</v>
      </c>
      <c r="BS6" s="33">
        <f t="shared" si="8"/>
        <v>97.92</v>
      </c>
      <c r="BT6" s="33">
        <f t="shared" si="8"/>
        <v>97.95</v>
      </c>
      <c r="BU6" s="33">
        <f t="shared" si="8"/>
        <v>59.35</v>
      </c>
      <c r="BV6" s="33">
        <f t="shared" si="8"/>
        <v>60.75</v>
      </c>
      <c r="BW6" s="33">
        <f t="shared" si="8"/>
        <v>62.83</v>
      </c>
      <c r="BX6" s="33">
        <f t="shared" si="8"/>
        <v>64.63</v>
      </c>
      <c r="BY6" s="33">
        <f t="shared" si="8"/>
        <v>66.56</v>
      </c>
      <c r="BZ6" s="32" t="str">
        <f>IF(BZ7="","",IF(BZ7="-","【-】","【"&amp;SUBSTITUTE(TEXT(BZ7,"#,##0.00"),"-","△")&amp;"】"))</f>
        <v>【63.50】</v>
      </c>
      <c r="CA6" s="33">
        <f>IF(CA7="",NA(),CA7)</f>
        <v>174.32</v>
      </c>
      <c r="CB6" s="33">
        <f t="shared" ref="CB6:CJ6" si="9">IF(CB7="",NA(),CB7)</f>
        <v>191.81</v>
      </c>
      <c r="CC6" s="33">
        <f t="shared" si="9"/>
        <v>193.23</v>
      </c>
      <c r="CD6" s="33">
        <f t="shared" si="9"/>
        <v>197.73</v>
      </c>
      <c r="CE6" s="33">
        <f t="shared" si="9"/>
        <v>203.44</v>
      </c>
      <c r="CF6" s="33">
        <f t="shared" si="9"/>
        <v>260.48</v>
      </c>
      <c r="CG6" s="33">
        <f t="shared" si="9"/>
        <v>256</v>
      </c>
      <c r="CH6" s="33">
        <f t="shared" si="9"/>
        <v>250.43</v>
      </c>
      <c r="CI6" s="33">
        <f t="shared" si="9"/>
        <v>245.75</v>
      </c>
      <c r="CJ6" s="33">
        <f t="shared" si="9"/>
        <v>244.29</v>
      </c>
      <c r="CK6" s="32" t="str">
        <f>IF(CK7="","",IF(CK7="-","【-】","【"&amp;SUBSTITUTE(TEXT(CK7,"#,##0.00"),"-","△")&amp;"】"))</f>
        <v>【253.12】</v>
      </c>
      <c r="CL6" s="33">
        <f>IF(CL7="",NA(),CL7)</f>
        <v>49.04</v>
      </c>
      <c r="CM6" s="33">
        <f t="shared" ref="CM6:CU6" si="10">IF(CM7="",NA(),CM7)</f>
        <v>48.08</v>
      </c>
      <c r="CN6" s="33">
        <f t="shared" si="10"/>
        <v>47.12</v>
      </c>
      <c r="CO6" s="33">
        <f t="shared" si="10"/>
        <v>47.33</v>
      </c>
      <c r="CP6" s="33">
        <f t="shared" si="10"/>
        <v>47.19</v>
      </c>
      <c r="CQ6" s="33">
        <f t="shared" si="10"/>
        <v>40.56</v>
      </c>
      <c r="CR6" s="33">
        <f t="shared" si="10"/>
        <v>41.59</v>
      </c>
      <c r="CS6" s="33">
        <f t="shared" si="10"/>
        <v>42.31</v>
      </c>
      <c r="CT6" s="33">
        <f t="shared" si="10"/>
        <v>43.65</v>
      </c>
      <c r="CU6" s="33">
        <f t="shared" si="10"/>
        <v>43.58</v>
      </c>
      <c r="CV6" s="32" t="str">
        <f>IF(CV7="","",IF(CV7="-","【-】","【"&amp;SUBSTITUTE(TEXT(CV7,"#,##0.00"),"-","△")&amp;"】"))</f>
        <v>【41.06】</v>
      </c>
      <c r="CW6" s="33">
        <f>IF(CW7="",NA(),CW7)</f>
        <v>87.55</v>
      </c>
      <c r="CX6" s="33">
        <f t="shared" ref="CX6:DF6" si="11">IF(CX7="",NA(),CX7)</f>
        <v>89.51</v>
      </c>
      <c r="CY6" s="33">
        <f t="shared" si="11"/>
        <v>90.42</v>
      </c>
      <c r="CZ6" s="33">
        <f t="shared" si="11"/>
        <v>92.39</v>
      </c>
      <c r="DA6" s="33">
        <f t="shared" si="11"/>
        <v>93.34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0.04</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322032</v>
      </c>
      <c r="D7" s="35">
        <v>47</v>
      </c>
      <c r="E7" s="35">
        <v>17</v>
      </c>
      <c r="F7" s="35">
        <v>4</v>
      </c>
      <c r="G7" s="35">
        <v>0</v>
      </c>
      <c r="H7" s="35" t="s">
        <v>96</v>
      </c>
      <c r="I7" s="35" t="s">
        <v>97</v>
      </c>
      <c r="J7" s="35" t="s">
        <v>98</v>
      </c>
      <c r="K7" s="35" t="s">
        <v>99</v>
      </c>
      <c r="L7" s="35" t="s">
        <v>100</v>
      </c>
      <c r="M7" s="36" t="s">
        <v>101</v>
      </c>
      <c r="N7" s="36" t="s">
        <v>102</v>
      </c>
      <c r="O7" s="36">
        <v>1.34</v>
      </c>
      <c r="P7" s="36">
        <v>100</v>
      </c>
      <c r="Q7" s="36">
        <v>3291</v>
      </c>
      <c r="R7" s="36">
        <v>174731</v>
      </c>
      <c r="S7" s="36">
        <v>624.36</v>
      </c>
      <c r="T7" s="36">
        <v>279.86</v>
      </c>
      <c r="U7" s="36">
        <v>2341</v>
      </c>
      <c r="V7" s="36">
        <v>0.95</v>
      </c>
      <c r="W7" s="36">
        <v>2464.21</v>
      </c>
      <c r="X7" s="36">
        <v>76.25</v>
      </c>
      <c r="Y7" s="36">
        <v>72.95</v>
      </c>
      <c r="Z7" s="36">
        <v>69.45</v>
      </c>
      <c r="AA7" s="36">
        <v>67.47</v>
      </c>
      <c r="AB7" s="36">
        <v>65.260000000000005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447.39</v>
      </c>
      <c r="BF7" s="36">
        <v>563.42999999999995</v>
      </c>
      <c r="BG7" s="36">
        <v>716.4</v>
      </c>
      <c r="BH7" s="36">
        <v>800.66</v>
      </c>
      <c r="BI7" s="36">
        <v>579.79999999999995</v>
      </c>
      <c r="BJ7" s="36">
        <v>1812.65</v>
      </c>
      <c r="BK7" s="36">
        <v>1764.87</v>
      </c>
      <c r="BL7" s="36">
        <v>1622.51</v>
      </c>
      <c r="BM7" s="36">
        <v>1569.13</v>
      </c>
      <c r="BN7" s="36">
        <v>1436</v>
      </c>
      <c r="BO7" s="36">
        <v>1479.31</v>
      </c>
      <c r="BP7" s="36">
        <v>98.41</v>
      </c>
      <c r="BQ7" s="36">
        <v>97.84</v>
      </c>
      <c r="BR7" s="36">
        <v>99.15</v>
      </c>
      <c r="BS7" s="36">
        <v>97.92</v>
      </c>
      <c r="BT7" s="36">
        <v>97.95</v>
      </c>
      <c r="BU7" s="36">
        <v>59.35</v>
      </c>
      <c r="BV7" s="36">
        <v>60.75</v>
      </c>
      <c r="BW7" s="36">
        <v>62.83</v>
      </c>
      <c r="BX7" s="36">
        <v>64.63</v>
      </c>
      <c r="BY7" s="36">
        <v>66.56</v>
      </c>
      <c r="BZ7" s="36">
        <v>63.5</v>
      </c>
      <c r="CA7" s="36">
        <v>174.32</v>
      </c>
      <c r="CB7" s="36">
        <v>191.81</v>
      </c>
      <c r="CC7" s="36">
        <v>193.23</v>
      </c>
      <c r="CD7" s="36">
        <v>197.73</v>
      </c>
      <c r="CE7" s="36">
        <v>203.44</v>
      </c>
      <c r="CF7" s="36">
        <v>260.48</v>
      </c>
      <c r="CG7" s="36">
        <v>256</v>
      </c>
      <c r="CH7" s="36">
        <v>250.43</v>
      </c>
      <c r="CI7" s="36">
        <v>245.75</v>
      </c>
      <c r="CJ7" s="36">
        <v>244.29</v>
      </c>
      <c r="CK7" s="36">
        <v>253.12</v>
      </c>
      <c r="CL7" s="36">
        <v>49.04</v>
      </c>
      <c r="CM7" s="36">
        <v>48.08</v>
      </c>
      <c r="CN7" s="36">
        <v>47.12</v>
      </c>
      <c r="CO7" s="36">
        <v>47.33</v>
      </c>
      <c r="CP7" s="36">
        <v>47.19</v>
      </c>
      <c r="CQ7" s="36">
        <v>40.56</v>
      </c>
      <c r="CR7" s="36">
        <v>41.59</v>
      </c>
      <c r="CS7" s="36">
        <v>42.31</v>
      </c>
      <c r="CT7" s="36">
        <v>43.65</v>
      </c>
      <c r="CU7" s="36">
        <v>43.58</v>
      </c>
      <c r="CV7" s="36">
        <v>41.06</v>
      </c>
      <c r="CW7" s="36">
        <v>87.55</v>
      </c>
      <c r="CX7" s="36">
        <v>89.51</v>
      </c>
      <c r="CY7" s="36">
        <v>90.42</v>
      </c>
      <c r="CZ7" s="36">
        <v>92.39</v>
      </c>
      <c r="DA7" s="36">
        <v>93.34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0.04</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2016-02-22T07:15:53Z</cp:lastPrinted>
  <dcterms:created xsi:type="dcterms:W3CDTF">2016-02-03T09:05:57Z</dcterms:created>
  <dcterms:modified xsi:type="dcterms:W3CDTF">2016-02-25T05:52:50Z</dcterms:modified>
  <cp:category/>
</cp:coreProperties>
</file>