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085" tabRatio="7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AU88" i="11" l="1"/>
  <c r="AP88" i="11"/>
  <c r="AF88" i="11"/>
  <c r="AA35" i="11" l="1"/>
  <c r="AA34" i="11"/>
  <c r="AA33" i="11"/>
  <c r="AA32" i="11"/>
  <c r="AA31" i="11"/>
  <c r="AA30" i="11"/>
  <c r="AA29" i="11"/>
  <c r="AA28" i="11"/>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E39" i="9"/>
  <c r="AM39" i="9"/>
  <c r="U39" i="9"/>
  <c r="BE38" i="9"/>
  <c r="AM38" i="9"/>
  <c r="U38" i="9"/>
  <c r="BE37" i="9"/>
  <c r="AM37" i="9"/>
  <c r="U37" i="9"/>
  <c r="BE36" i="9"/>
  <c r="AM36" i="9"/>
  <c r="U36" i="9"/>
  <c r="BE35" i="9"/>
  <c r="U35" i="9"/>
  <c r="BE34" i="9"/>
  <c r="U34" i="9"/>
  <c r="U33" i="9"/>
  <c r="BW32" i="9"/>
  <c r="BW33" i="9" s="1"/>
  <c r="BW34" i="9" s="1"/>
  <c r="BW35" i="9" s="1"/>
  <c r="BW36" i="9" s="1"/>
  <c r="BW37" i="9" s="1"/>
  <c r="BW38" i="9" s="1"/>
  <c r="BW39" i="9" s="1"/>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AM31" i="9"/>
  <c r="AM32" i="9" s="1"/>
  <c r="AM33" i="9" s="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alcChain>
</file>

<file path=xl/sharedStrings.xml><?xml version="1.0" encoding="utf-8"?>
<sst xmlns="http://schemas.openxmlformats.org/spreadsheetml/2006/main" count="1047" uniqueCount="553">
  <si>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</si>
  <si>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</si>
  <si>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</si>
  <si>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</si>
  <si>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</si>
  <si>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</si>
  <si>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</si>
  <si>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</si>
  <si>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</si>
  <si>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</si>
  <si>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</si>
  <si>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</si>
  <si>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</si>
  <si>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</si>
  <si>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</si>
  <si>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</si>
  <si>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</si>
  <si>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</si>
  <si>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</si>
  <si>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</si>
  <si>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</si>
  <si>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</si>
  <si>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</si>
  <si>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</si>
  <si>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</si>
  <si>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</si>
  <si>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</si>
  <si>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</si>
  <si>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</si>
  <si>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</si>
  <si>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</si>
  <si>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</si>
  <si>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</si>
  <si>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</si>
  <si>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</si>
  <si>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</si>
  <si>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</si>
  <si>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</si>
  <si>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</si>
  <si>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</si>
  <si>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</si>
  <si>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</si>
  <si>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</si>
  <si>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</si>
  <si>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</si>
  <si>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</si>
  <si>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</si>
  <si>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</si>
  <si>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</si>
  <si>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</si>
  <si>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</si>
  <si>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</si>
  <si>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</si>
  <si>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</si>
  <si>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</si>
  <si>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</si>
  <si>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</si>
  <si>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</si>
  <si>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</si>
  <si>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</si>
  <si>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</si>
  <si>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島根県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</si>
  <si>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</si>
  <si>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</si>
  <si>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</si>
  <si>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</si>
  <si>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</si>
  <si>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</si>
  <si>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</si>
  <si>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</si>
  <si>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</si>
  <si>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</si>
  <si>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</si>
  <si>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</si>
  <si>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</si>
  <si>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</si>
  <si>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</si>
  <si>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</si>
  <si>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</si>
  <si>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</si>
  <si>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</si>
  <si>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</si>
  <si>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</si>
  <si>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</si>
  <si>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</si>
  <si>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</si>
  <si>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</si>
  <si>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</si>
  <si>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</si>
  <si>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</si>
  <si>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</si>
  <si>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</si>
  <si>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</si>
  <si>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</si>
  <si>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</si>
  <si>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</si>
  <si>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</si>
  <si>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</si>
  <si>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</si>
  <si>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</si>
  <si>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</si>
  <si>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</si>
  <si>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</si>
  <si>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</si>
  <si>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</si>
  <si>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</si>
  <si>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</si>
  <si>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</si>
  <si>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</si>
  <si>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</si>
  <si>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</si>
  <si>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</si>
  <si>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</si>
  <si>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</si>
  <si>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</si>
  <si>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</si>
  <si>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</si>
  <si>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</si>
  <si>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</si>
  <si>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</si>
  <si>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</si>
  <si>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</si>
  <si>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</si>
  <si>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</si>
  <si>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</si>
  <si>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</si>
  <si>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</si>
  <si>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</si>
  <si>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</si>
  <si>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</si>
  <si>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</si>
  <si>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</si>
  <si>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</si>
  <si>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</si>
  <si>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</si>
  <si>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</si>
  <si>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</si>
  <si>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</si>
  <si>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</si>
  <si>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</si>
  <si>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</si>
  <si>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</si>
  <si>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</si>
  <si>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</si>
  <si>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</si>
  <si>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</si>
  <si>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</si>
  <si>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</si>
  <si>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</si>
  <si>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</si>
  <si>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</si>
  <si>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</si>
  <si>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</si>
  <si>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</si>
  <si>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</si>
  <si>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</si>
  <si>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</si>
  <si>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</si>
  <si>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</si>
  <si>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</si>
  <si>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</si>
  <si>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</si>
  <si>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</si>
  <si>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</si>
  <si>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</si>
  <si>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</si>
  <si>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</si>
  <si>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</si>
  <si>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</si>
  <si>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</si>
  <si>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</si>
  <si>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</si>
  <si>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</si>
  <si>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</si>
  <si>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</si>
  <si>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</si>
  <si>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</si>
  <si>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</si>
  <si>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</si>
  <si>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</si>
  <si>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</si>
  <si>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</si>
  <si>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</si>
  <si>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</si>
  <si>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</si>
  <si>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</si>
  <si>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</si>
  <si>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</si>
  <si>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</si>
  <si>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</si>
  <si>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</si>
  <si>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</si>
  <si>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</si>
  <si>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</si>
  <si>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</si>
  <si>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</si>
  <si>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</si>
  <si>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</si>
  <si>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</si>
  <si>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</si>
  <si>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</si>
  <si>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</si>
  <si>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</si>
  <si>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</si>
  <si>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</si>
  <si>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</si>
  <si>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</si>
  <si>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</si>
  <si>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</si>
  <si>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</si>
  <si>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</si>
  <si>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</si>
  <si>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</si>
  <si>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</si>
  <si>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</si>
  <si>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</si>
  <si>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</si>
  <si>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</si>
  <si>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</si>
  <si>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</si>
  <si>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</si>
  <si>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</si>
  <si>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</si>
  <si>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</si>
  <si>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</si>
  <si>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</si>
  <si>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</si>
  <si>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</si>
  <si>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</si>
  <si>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</si>
  <si>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</si>
  <si>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</si>
  <si>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</si>
  <si>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</si>
  <si>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</si>
  <si>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</si>
  <si>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</si>
  <si>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</si>
  <si>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</si>
  <si>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</si>
  <si>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</si>
  <si>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</si>
  <si>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</si>
  <si>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</si>
  <si>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</si>
  <si>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</si>
  <si>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</si>
  <si>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</si>
  <si>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</si>
  <si>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</si>
  <si>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</si>
  <si>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</si>
  <si>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</si>
  <si>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</si>
  <si>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</si>
  <si>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</si>
  <si>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</si>
  <si>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</si>
  <si>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</si>
  <si>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</si>
  <si>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</si>
  <si>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</si>
  <si>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</si>
  <si>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</si>
  <si>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</si>
  <si>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</si>
  <si>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</si>
  <si>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</si>
  <si>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</si>
  <si>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</si>
  <si>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</si>
  <si>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</si>
  <si>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</si>
  <si>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</si>
  <si>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</si>
  <si>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</si>
  <si>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</si>
  <si>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</si>
  <si>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</si>
  <si>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</si>
  <si>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</si>
  <si>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</si>
  <si>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</si>
  <si>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</si>
  <si>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</si>
  <si>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</si>
  <si>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</si>
  <si>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</si>
  <si>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</si>
  <si>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</si>
  <si>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</si>
  <si>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</si>
  <si>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</si>
  <si>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</si>
  <si>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</si>
  <si>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</si>
  <si>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</si>
  <si>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</si>
  <si>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</si>
  <si>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</si>
  <si>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</si>
  <si>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</si>
  <si>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</si>
  <si>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</si>
  <si>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</si>
  <si>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</si>
  <si>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</si>
  <si>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</si>
  <si>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</si>
  <si>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島根県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</si>
  <si>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</si>
  <si>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</si>
  <si>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</si>
  <si>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</si>
  <si>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</si>
  <si>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</si>
  <si>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</si>
  <si>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</si>
  <si>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</si>
  <si>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</si>
  <si>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</si>
  <si>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</si>
  <si>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</si>
  <si>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</si>
  <si>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</si>
  <si>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</si>
  <si>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</si>
  <si>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</si>
  <si>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</si>
  <si>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</si>
  <si>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</si>
  <si>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総務事務集中処理特別会計</t>
    <phoneticPr fontId="5"/>
  </si>
  <si>
    <t>証紙特別会計</t>
    <phoneticPr fontId="5"/>
  </si>
  <si>
    <t>市町村振興資金特別会計</t>
    <phoneticPr fontId="5"/>
  </si>
  <si>
    <t>農林漁業改善資金特別会計</t>
    <phoneticPr fontId="5"/>
  </si>
  <si>
    <t>島根あさひ社会復帰促進センター診療所特別会計</t>
    <phoneticPr fontId="5"/>
  </si>
  <si>
    <t>母子寡婦福祉資金特別会計</t>
    <phoneticPr fontId="5"/>
  </si>
  <si>
    <t>中小企業近代化資金特別会計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</si>
  <si>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</si>
  <si>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</si>
  <si>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</si>
  <si>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</si>
  <si>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</si>
  <si>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</si>
  <si>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</si>
  <si>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</si>
  <si>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</si>
  <si>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</si>
  <si>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</si>
  <si>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</si>
  <si>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</si>
  <si>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</si>
  <si>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</si>
  <si>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工業用水道事業会計</t>
    <phoneticPr fontId="5"/>
  </si>
  <si>
    <t>水道事業会計</t>
    <phoneticPr fontId="5"/>
  </si>
  <si>
    <t>病院事業会計</t>
    <phoneticPr fontId="5"/>
  </si>
  <si>
    <t>宅地造成事業会計</t>
    <phoneticPr fontId="5"/>
  </si>
  <si>
    <t>中海水中貯木場特別会計</t>
    <phoneticPr fontId="5"/>
  </si>
  <si>
    <t>流域下水道特別会計</t>
    <phoneticPr fontId="5"/>
  </si>
  <si>
    <t>臨港地域整備特別会計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</si>
  <si>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</si>
  <si>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</si>
  <si>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</si>
  <si>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</si>
  <si>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</si>
  <si>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</si>
  <si>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</si>
  <si>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</si>
  <si>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</si>
  <si>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</si>
  <si>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</si>
  <si>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</si>
  <si>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</si>
  <si>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</si>
  <si>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</si>
  <si>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</si>
  <si>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</si>
  <si>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</si>
  <si>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</si>
  <si>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</si>
  <si>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</si>
  <si>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</si>
  <si>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</si>
  <si>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</si>
  <si>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</si>
  <si>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</si>
  <si>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</si>
  <si>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</si>
  <si>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</si>
  <si>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</si>
  <si>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</si>
  <si>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</si>
  <si>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</si>
  <si>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</si>
  <si>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</si>
  <si>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</si>
  <si>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</si>
  <si>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</si>
  <si>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</si>
  <si>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</si>
  <si>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</si>
  <si>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</si>
  <si>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</si>
  <si>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</si>
  <si>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</si>
  <si>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</si>
  <si>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</si>
  <si>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</si>
  <si>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</si>
  <si>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</si>
  <si>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</si>
  <si>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</si>
  <si>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</si>
  <si>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</si>
  <si>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</si>
  <si>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</si>
  <si>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</si>
  <si>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</si>
  <si>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</si>
  <si>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</si>
  <si>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</si>
  <si>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</si>
  <si>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</si>
  <si>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</si>
  <si>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</si>
  <si>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</si>
  <si>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</si>
  <si>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</si>
  <si>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</si>
  <si>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</si>
  <si>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</si>
  <si>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</si>
  <si>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</si>
  <si>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</si>
  <si>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</si>
  <si>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</si>
  <si>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</si>
  <si>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</si>
  <si>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</si>
  <si>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</si>
  <si>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</si>
  <si>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</si>
  <si>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</si>
  <si>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</si>
  <si>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</si>
  <si>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</si>
  <si>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</si>
  <si>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</si>
  <si>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</si>
  <si>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</si>
  <si>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</si>
  <si>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</si>
  <si>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</si>
  <si>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</si>
  <si>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</si>
  <si>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</si>
  <si>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</si>
  <si>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</si>
  <si>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</si>
  <si>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</si>
  <si>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</si>
  <si>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</si>
  <si>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</si>
  <si>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</si>
  <si>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</si>
  <si>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</si>
  <si>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</si>
  <si>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</si>
  <si>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</si>
  <si>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</si>
  <si>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</si>
  <si>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</si>
  <si>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</si>
  <si>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</si>
  <si>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</si>
  <si>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</si>
  <si>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</si>
  <si>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</si>
  <si>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</si>
  <si>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</si>
  <si>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</si>
  <si>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</si>
  <si>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</si>
  <si>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</si>
  <si>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</si>
  <si>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</si>
  <si>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</si>
  <si>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</si>
  <si>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</si>
  <si>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</si>
  <si>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</si>
  <si>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一般会計</t>
  </si>
  <si>
    <t>病院事業会計</t>
  </si>
  <si>
    <t>電気事業会計</t>
  </si>
  <si>
    <t>臨港地域整備特別会計</t>
  </si>
  <si>
    <t>水道事業会計</t>
  </si>
  <si>
    <t>流域下水道特別会計</t>
  </si>
  <si>
    <t>工業用水道事業会計</t>
  </si>
  <si>
    <t>証紙特別会計</t>
  </si>
  <si>
    <t>その他会計（赤字）</t>
  </si>
  <si>
    <t>その他会計（黒字）</t>
  </si>
  <si>
    <t>境港管理組合</t>
    <rPh sb="0" eb="1">
      <t>サカイ</t>
    </rPh>
    <rPh sb="1" eb="2">
      <t>コウ</t>
    </rPh>
    <rPh sb="2" eb="4">
      <t>カンリ</t>
    </rPh>
    <rPh sb="4" eb="6">
      <t>クミアイ</t>
    </rPh>
    <phoneticPr fontId="8"/>
  </si>
  <si>
    <t>　①一般会計</t>
    <rPh sb="2" eb="4">
      <t>イッパン</t>
    </rPh>
    <rPh sb="4" eb="6">
      <t>カイケイ</t>
    </rPh>
    <phoneticPr fontId="8"/>
  </si>
  <si>
    <t>　②港湾整備事業特別会計</t>
    <rPh sb="2" eb="4">
      <t>コウワン</t>
    </rPh>
    <rPh sb="4" eb="6">
      <t>セイビ</t>
    </rPh>
    <rPh sb="6" eb="8">
      <t>ジギョウ</t>
    </rPh>
    <rPh sb="8" eb="10">
      <t>トクベツ</t>
    </rPh>
    <rPh sb="10" eb="12">
      <t>カイケイ</t>
    </rPh>
    <phoneticPr fontId="8"/>
  </si>
  <si>
    <t>隠岐広域連合</t>
    <rPh sb="0" eb="2">
      <t>オキ</t>
    </rPh>
    <rPh sb="2" eb="4">
      <t>コウイキ</t>
    </rPh>
    <rPh sb="4" eb="6">
      <t>レンゴウ</t>
    </rPh>
    <phoneticPr fontId="8"/>
  </si>
  <si>
    <t>　②消防事業特別会計</t>
    <rPh sb="2" eb="4">
      <t>ショウボウ</t>
    </rPh>
    <rPh sb="4" eb="6">
      <t>ジギョウ</t>
    </rPh>
    <rPh sb="6" eb="8">
      <t>トクベツ</t>
    </rPh>
    <rPh sb="8" eb="10">
      <t>カイケイ</t>
    </rPh>
    <phoneticPr fontId="8"/>
  </si>
  <si>
    <t>　③介護保険事業特別会計</t>
    <rPh sb="2" eb="4">
      <t>カイゴ</t>
    </rPh>
    <rPh sb="4" eb="6">
      <t>ホケン</t>
    </rPh>
    <rPh sb="6" eb="8">
      <t>ジギョウ</t>
    </rPh>
    <rPh sb="8" eb="10">
      <t>トクベツ</t>
    </rPh>
    <rPh sb="10" eb="12">
      <t>カイケイ</t>
    </rPh>
    <phoneticPr fontId="8"/>
  </si>
  <si>
    <t>　④隠岐病院事業特別会計</t>
    <rPh sb="2" eb="4">
      <t>オキ</t>
    </rPh>
    <rPh sb="4" eb="6">
      <t>ビョウイン</t>
    </rPh>
    <rPh sb="6" eb="8">
      <t>ジギョウ</t>
    </rPh>
    <rPh sb="8" eb="10">
      <t>トクベツ</t>
    </rPh>
    <rPh sb="10" eb="12">
      <t>カイケイ</t>
    </rPh>
    <phoneticPr fontId="8"/>
  </si>
  <si>
    <t>　⑤隠岐島前病院事業特別会計</t>
    <rPh sb="2" eb="4">
      <t>オキ</t>
    </rPh>
    <rPh sb="4" eb="6">
      <t>ドウゼン</t>
    </rPh>
    <rPh sb="6" eb="8">
      <t>ビョウイン</t>
    </rPh>
    <rPh sb="8" eb="10">
      <t>ジギョウ</t>
    </rPh>
    <rPh sb="10" eb="12">
      <t>トクベツ</t>
    </rPh>
    <rPh sb="12" eb="14">
      <t>カイケイ</t>
    </rPh>
    <phoneticPr fontId="8"/>
  </si>
  <si>
    <t>島根県野菜価格安定基金協会</t>
    <rPh sb="0" eb="3">
      <t>シマネケン</t>
    </rPh>
    <rPh sb="3" eb="5">
      <t>ヤサイ</t>
    </rPh>
    <rPh sb="5" eb="7">
      <t>カカク</t>
    </rPh>
    <rPh sb="7" eb="9">
      <t>アンテイ</t>
    </rPh>
    <rPh sb="9" eb="11">
      <t>キキン</t>
    </rPh>
    <rPh sb="11" eb="13">
      <t>キョウカイ</t>
    </rPh>
    <phoneticPr fontId="8"/>
  </si>
  <si>
    <t>島根県畜産振興協会</t>
    <rPh sb="0" eb="3">
      <t>シマネケン</t>
    </rPh>
    <rPh sb="3" eb="5">
      <t>チクサン</t>
    </rPh>
    <rPh sb="5" eb="7">
      <t>シンコウ</t>
    </rPh>
    <rPh sb="7" eb="9">
      <t>キョウカイ</t>
    </rPh>
    <phoneticPr fontId="8"/>
  </si>
  <si>
    <t>島根県林業公社（林業公社）</t>
    <rPh sb="0" eb="3">
      <t>シマネケン</t>
    </rPh>
    <rPh sb="3" eb="5">
      <t>リンギョウ</t>
    </rPh>
    <rPh sb="5" eb="7">
      <t>コウシャ</t>
    </rPh>
    <rPh sb="8" eb="10">
      <t>リンギョウ</t>
    </rPh>
    <rPh sb="10" eb="12">
      <t>コウシャ</t>
    </rPh>
    <phoneticPr fontId="8"/>
  </si>
  <si>
    <t>島根県水産振興協会</t>
    <rPh sb="0" eb="3">
      <t>シマネケン</t>
    </rPh>
    <rPh sb="3" eb="5">
      <t>スイサン</t>
    </rPh>
    <rPh sb="5" eb="7">
      <t>シンコウ</t>
    </rPh>
    <rPh sb="7" eb="9">
      <t>キョウカイ</t>
    </rPh>
    <phoneticPr fontId="8"/>
  </si>
  <si>
    <t>島根県育英会</t>
    <rPh sb="0" eb="3">
      <t>シマネケン</t>
    </rPh>
    <rPh sb="3" eb="6">
      <t>イクエイカイ</t>
    </rPh>
    <phoneticPr fontId="8"/>
  </si>
  <si>
    <t>しまね海洋館</t>
    <rPh sb="3" eb="5">
      <t>カイヨウ</t>
    </rPh>
    <rPh sb="5" eb="6">
      <t>カン</t>
    </rPh>
    <phoneticPr fontId="8"/>
  </si>
  <si>
    <t>ふるさと島根定住財団</t>
    <rPh sb="4" eb="6">
      <t>シマネ</t>
    </rPh>
    <rPh sb="6" eb="8">
      <t>テイジュウ</t>
    </rPh>
    <rPh sb="8" eb="10">
      <t>ザイダン</t>
    </rPh>
    <phoneticPr fontId="8"/>
  </si>
  <si>
    <t>しまね自然と環境財団</t>
    <rPh sb="3" eb="5">
      <t>シゼン</t>
    </rPh>
    <rPh sb="6" eb="8">
      <t>カンキョウ</t>
    </rPh>
    <rPh sb="8" eb="10">
      <t>ザイダン</t>
    </rPh>
    <phoneticPr fontId="8"/>
  </si>
  <si>
    <t>島根県環境管理センター</t>
    <rPh sb="0" eb="3">
      <t>シマネケン</t>
    </rPh>
    <rPh sb="3" eb="5">
      <t>カンキョウ</t>
    </rPh>
    <rPh sb="5" eb="7">
      <t>カンリ</t>
    </rPh>
    <phoneticPr fontId="8"/>
  </si>
  <si>
    <t>しまね女性センター</t>
    <rPh sb="3" eb="5">
      <t>ジョセイ</t>
    </rPh>
    <phoneticPr fontId="8"/>
  </si>
  <si>
    <t>島根県文化振興財団</t>
    <rPh sb="0" eb="3">
      <t>シマネケン</t>
    </rPh>
    <rPh sb="3" eb="5">
      <t>ブンカ</t>
    </rPh>
    <rPh sb="5" eb="7">
      <t>シンコウ</t>
    </rPh>
    <rPh sb="7" eb="9">
      <t>ザイダン</t>
    </rPh>
    <phoneticPr fontId="8"/>
  </si>
  <si>
    <t>しまね国際センター</t>
    <rPh sb="3" eb="5">
      <t>コクサイ</t>
    </rPh>
    <phoneticPr fontId="8"/>
  </si>
  <si>
    <t>島根県障害者スポーツ協会</t>
  </si>
  <si>
    <t>島根県生活衛生営業指導センター</t>
  </si>
  <si>
    <t>しまね農業振興公社</t>
  </si>
  <si>
    <t>島根県みどりの担い手育成基金</t>
  </si>
  <si>
    <t>くにびきメッセ</t>
  </si>
  <si>
    <t>島根県石央地域地場産業振興センター</t>
  </si>
  <si>
    <t>しまね産業振興財団</t>
  </si>
  <si>
    <t>島根県建設技術センター</t>
  </si>
  <si>
    <t>島根県暴力追放県民センター</t>
  </si>
  <si>
    <t>島根県食肉公社</t>
  </si>
  <si>
    <t>出雲空港ターミナルビル</t>
  </si>
  <si>
    <t>石見空港ターミナルビル</t>
  </si>
  <si>
    <t>島根県住宅供給公社</t>
  </si>
  <si>
    <t>島根県土地開発公社</t>
  </si>
  <si>
    <t>公立大学法人島根県立大学</t>
  </si>
  <si>
    <t>○</t>
    <phoneticPr fontId="2"/>
  </si>
  <si>
    <t>○</t>
    <phoneticPr fontId="2"/>
  </si>
  <si>
    <t>島根県建築住宅センタ－</t>
    <phoneticPr fontId="2"/>
  </si>
  <si>
    <t>-</t>
    <phoneticPr fontId="2"/>
  </si>
  <si>
    <t>-</t>
    <phoneticPr fontId="2"/>
  </si>
  <si>
    <t>-</t>
    <phoneticPr fontId="2"/>
  </si>
  <si>
    <t>-</t>
    <phoneticPr fontId="2"/>
  </si>
  <si>
    <t>法適用企業</t>
    <phoneticPr fontId="5"/>
  </si>
  <si>
    <t>法非適用企業</t>
    <phoneticPr fontId="5"/>
  </si>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</sst>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89" fontId="25" fillId="0" borderId="110"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89" fontId="25" fillId="0" borderId="113" xfId="29"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107687</c:v>
                </c:pt>
                <c:pt idx="1">
                  <c:v>98957</c:v>
                </c:pt>
                <c:pt idx="2">
                  <c:v>114030</c:v>
                </c:pt>
                <c:pt idx="3">
                  <c:v>123663</c:v>
                </c:pt>
                <c:pt idx="4">
                  <c:v>119378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163163</c:v>
                </c:pt>
                <c:pt idx="1">
                  <c:v>164275</c:v>
                </c:pt>
                <c:pt idx="2">
                  <c:v>171717</c:v>
                </c:pt>
                <c:pt idx="3">
                  <c:v>168561</c:v>
                </c:pt>
                <c:pt idx="4">
                  <c:v>144012</c:v>
                </c:pt>
              </c:numCache>
            </c:numRef>
          </c:val>
          <c:smooth val="0"/>
        </c:ser>
        <c:dLbls>
          <c:showLegendKey val="0"/>
          <c:showVal val="0"/>
          <c:showCatName val="0"/>
          <c:showSerName val="0"/>
          <c:showPercent val="0"/>
          <c:showBubbleSize val="0"/>
        </c:dLbls>
        <c:marker val="1"/>
        <c:smooth val="0"/>
        <c:axId val="127893504"/>
        <c:axId val="127895424"/>
      </c:lineChart>
      <c:catAx>
        <c:axId val="127893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5424"/>
        <c:crosses val="autoZero"/>
        <c:auto val="1"/>
        <c:lblAlgn val="ctr"/>
        <c:lblOffset val="100"/>
        <c:tickLblSkip val="1"/>
        <c:tickMarkSkip val="1"/>
        <c:noMultiLvlLbl val="0"/>
      </c:catAx>
      <c:valAx>
        <c:axId val="12789542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93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1.87</c:v>
                </c:pt>
                <c:pt idx="1">
                  <c:v>1.68</c:v>
                </c:pt>
                <c:pt idx="2">
                  <c:v>1.86</c:v>
                </c:pt>
                <c:pt idx="3">
                  <c:v>1.78</c:v>
                </c:pt>
                <c:pt idx="4">
                  <c:v>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1.64</c:v>
                </c:pt>
                <c:pt idx="1">
                  <c:v>1.64</c:v>
                </c:pt>
                <c:pt idx="2">
                  <c:v>1.63</c:v>
                </c:pt>
                <c:pt idx="3">
                  <c:v>1.64</c:v>
                </c:pt>
                <c:pt idx="4">
                  <c:v>3.74</c:v>
                </c:pt>
              </c:numCache>
            </c:numRef>
          </c:val>
        </c:ser>
        <c:dLbls>
          <c:showLegendKey val="0"/>
          <c:showVal val="0"/>
          <c:showCatName val="0"/>
          <c:showSerName val="0"/>
          <c:showPercent val="0"/>
          <c:showBubbleSize val="0"/>
        </c:dLbls>
        <c:gapWidth val="250"/>
        <c:overlap val="100"/>
        <c:axId val="135105536"/>
        <c:axId val="13511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1.92</c:v>
                </c:pt>
                <c:pt idx="2">
                  <c:v>0.99</c:v>
                </c:pt>
                <c:pt idx="3">
                  <c:v>1.65</c:v>
                </c:pt>
                <c:pt idx="4">
                  <c:v>6.71</c:v>
                </c:pt>
              </c:numCache>
            </c:numRef>
          </c:val>
          <c:smooth val="0"/>
        </c:ser>
        <c:dLbls>
          <c:showLegendKey val="0"/>
          <c:showVal val="0"/>
          <c:showCatName val="0"/>
          <c:showSerName val="0"/>
          <c:showPercent val="0"/>
          <c:showBubbleSize val="0"/>
        </c:dLbls>
        <c:marker val="1"/>
        <c:smooth val="0"/>
        <c:axId val="135105536"/>
        <c:axId val="135111808"/>
      </c:lineChart>
      <c:catAx>
        <c:axId val="1351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11808"/>
        <c:crosses val="autoZero"/>
        <c:auto val="1"/>
        <c:lblAlgn val="ctr"/>
        <c:lblOffset val="100"/>
        <c:tickLblSkip val="1"/>
        <c:tickMarkSkip val="1"/>
        <c:noMultiLvlLbl val="0"/>
      </c:catAx>
      <c:valAx>
        <c:axId val="13511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0.04</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c:v>
                </c:pt>
                <c:pt idx="2">
                  <c:v>#N/A</c:v>
                </c:pt>
                <c:pt idx="3">
                  <c:v>7.0000000000000007E-2</c:v>
                </c:pt>
                <c:pt idx="4">
                  <c:v>#N/A</c:v>
                </c:pt>
                <c:pt idx="5">
                  <c:v>0.06</c:v>
                </c:pt>
                <c:pt idx="6">
                  <c:v>#N/A</c:v>
                </c:pt>
                <c:pt idx="7">
                  <c:v>0.08</c:v>
                </c:pt>
                <c:pt idx="8">
                  <c:v>#N/A</c:v>
                </c:pt>
                <c:pt idx="9">
                  <c:v>0.08</c:v>
                </c:pt>
              </c:numCache>
            </c:numRef>
          </c:val>
        </c:ser>
        <c:ser>
          <c:idx val="4"/>
          <c:order val="4"/>
          <c:tx>
            <c:strRef>
              <c:f>データシート!$A$31</c:f>
              <c:strCache>
                <c:ptCount val="1"/>
                <c:pt idx="0">
                  <c:v>流域下水道特別会計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0.28000000000000003</c:v>
                </c:pt>
                <c:pt idx="4">
                  <c:v>#N/A</c:v>
                </c:pt>
                <c:pt idx="5">
                  <c:v>0.25</c:v>
                </c:pt>
                <c:pt idx="6">
                  <c:v>#N/A</c:v>
                </c:pt>
                <c:pt idx="7">
                  <c:v>0.2</c:v>
                </c:pt>
                <c:pt idx="8">
                  <c:v>#N/A</c:v>
                </c:pt>
                <c:pt idx="9">
                  <c:v>0.2</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0.28999999999999998</c:v>
                </c:pt>
                <c:pt idx="4">
                  <c:v>#N/A</c:v>
                </c:pt>
                <c:pt idx="5">
                  <c:v>0.37</c:v>
                </c:pt>
                <c:pt idx="6">
                  <c:v>#N/A</c:v>
                </c:pt>
                <c:pt idx="7">
                  <c:v>0.4</c:v>
                </c:pt>
                <c:pt idx="8">
                  <c:v>#N/A</c:v>
                </c:pt>
                <c:pt idx="9">
                  <c:v>0.48</c:v>
                </c:pt>
              </c:numCache>
            </c:numRef>
          </c:val>
        </c:ser>
        <c:ser>
          <c:idx val="6"/>
          <c:order val="6"/>
          <c:tx>
            <c:strRef>
              <c:f>データシート!$A$33</c:f>
              <c:strCache>
                <c:ptCount val="1"/>
                <c:pt idx="0">
                  <c:v>臨港地域整備特別会計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0.86</c:v>
                </c:pt>
                <c:pt idx="2">
                  <c:v>#N/A</c:v>
                </c:pt>
                <c:pt idx="3">
                  <c:v>0.75</c:v>
                </c:pt>
                <c:pt idx="4">
                  <c:v>#N/A</c:v>
                </c:pt>
                <c:pt idx="5">
                  <c:v>0.7</c:v>
                </c:pt>
                <c:pt idx="6">
                  <c:v>#N/A</c:v>
                </c:pt>
                <c:pt idx="7">
                  <c:v>0.56000000000000005</c:v>
                </c:pt>
                <c:pt idx="8">
                  <c:v>#N/A</c:v>
                </c:pt>
                <c:pt idx="9">
                  <c:v>0.51</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0.43</c:v>
                </c:pt>
                <c:pt idx="4">
                  <c:v>#N/A</c:v>
                </c:pt>
                <c:pt idx="5">
                  <c:v>0.57999999999999996</c:v>
                </c:pt>
                <c:pt idx="6">
                  <c:v>#N/A</c:v>
                </c:pt>
                <c:pt idx="7">
                  <c:v>0.91</c:v>
                </c:pt>
                <c:pt idx="8">
                  <c:v>#N/A</c:v>
                </c:pt>
                <c:pt idx="9">
                  <c:v>0.92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3.48</c:v>
                </c:pt>
                <c:pt idx="2">
                  <c:v>#N/A</c:v>
                </c:pt>
                <c:pt idx="3">
                  <c:v>3.59</c:v>
                </c:pt>
                <c:pt idx="4">
                  <c:v>#N/A</c:v>
                </c:pt>
                <c:pt idx="5">
                  <c:v>3.48</c:v>
                </c:pt>
                <c:pt idx="6">
                  <c:v>#N/A</c:v>
                </c:pt>
                <c:pt idx="7">
                  <c:v>3.1</c:v>
                </c:pt>
                <c:pt idx="8">
                  <c:v>#N/A</c:v>
                </c:pt>
                <c:pt idx="9">
                  <c:v>2.82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1.82</c:v>
                </c:pt>
                <c:pt idx="2">
                  <c:v>#N/A</c:v>
                </c:pt>
                <c:pt idx="3">
                  <c:v>1.6</c:v>
                </c:pt>
                <c:pt idx="4">
                  <c:v>#N/A</c:v>
                </c:pt>
                <c:pt idx="5">
                  <c:v>1.79</c:v>
                </c:pt>
                <c:pt idx="6">
                  <c:v>#N/A</c:v>
                </c:pt>
                <c:pt idx="7">
                  <c:v>1.71</c:v>
                </c:pt>
                <c:pt idx="8">
                  <c:v>#N/A</c:v>
                </c:pt>
                <c:pt idx="9">
                  <c:v>2.83</c:v>
                </c:pt>
              </c:numCache>
            </c:numRef>
          </c:val>
        </c:ser>
        <c:dLbls>
          <c:showLegendKey val="0"/>
          <c:showVal val="0"/>
          <c:showCatName val="0"/>
          <c:showSerName val="0"/>
          <c:showPercent val="0"/>
          <c:showBubbleSize val="0"/>
        </c:dLbls>
        <c:gapWidth val="150"/>
        <c:overlap val="100"/>
        <c:axId val="145737216"/>
        <c:axId val="145738752"/>
      </c:barChart>
      <c:catAx>
        <c:axId val="14573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738752"/>
        <c:crosses val="autoZero"/>
        <c:auto val="1"/>
        <c:lblAlgn val="ctr"/>
        <c:lblOffset val="100"/>
        <c:tickLblSkip val="1"/>
        <c:tickMarkSkip val="1"/>
        <c:noMultiLvlLbl val="0"/>
      </c:catAx>
      <c:valAx>
        <c:axId val="14573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37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62488</c:v>
                </c:pt>
                <c:pt idx="5">
                  <c:v>63416</c:v>
                </c:pt>
                <c:pt idx="8">
                  <c:v>64978</c:v>
                </c:pt>
                <c:pt idx="11">
                  <c:v>67506</c:v>
                </c:pt>
                <c:pt idx="14">
                  <c:v>67813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16</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1350</c:v>
                </c:pt>
                <c:pt idx="3">
                  <c:v>1098</c:v>
                </c:pt>
                <c:pt idx="6">
                  <c:v>1030</c:v>
                </c:pt>
                <c:pt idx="9">
                  <c:v>992</c:v>
                </c:pt>
                <c:pt idx="12">
                  <c:v>989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502</c:v>
                </c:pt>
                <c:pt idx="3">
                  <c:v>479</c:v>
                </c:pt>
                <c:pt idx="6">
                  <c:v>507</c:v>
                </c:pt>
                <c:pt idx="9">
                  <c:v>498</c:v>
                </c:pt>
                <c:pt idx="12">
                  <c:v>471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2209</c:v>
                </c:pt>
                <c:pt idx="3">
                  <c:v>2346</c:v>
                </c:pt>
                <c:pt idx="6">
                  <c:v>2385</c:v>
                </c:pt>
                <c:pt idx="9">
                  <c:v>2369</c:v>
                </c:pt>
                <c:pt idx="12">
                  <c:v>2576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3558</c:v>
                </c:pt>
                <c:pt idx="3">
                  <c:v>3600</c:v>
                </c:pt>
                <c:pt idx="6">
                  <c:v>4301</c:v>
                </c:pt>
                <c:pt idx="9">
                  <c:v>5010</c:v>
                </c:pt>
                <c:pt idx="12">
                  <c:v>6124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85417</c:v>
                </c:pt>
                <c:pt idx="3">
                  <c:v>83775</c:v>
                </c:pt>
                <c:pt idx="6">
                  <c:v>86413</c:v>
                </c:pt>
                <c:pt idx="9">
                  <c:v>84507</c:v>
                </c:pt>
                <c:pt idx="12">
                  <c:v>71817</c:v>
                </c:pt>
              </c:numCache>
            </c:numRef>
          </c:val>
        </c:ser>
        <c:dLbls>
          <c:showLegendKey val="0"/>
          <c:showVal val="0"/>
          <c:showCatName val="0"/>
          <c:showSerName val="0"/>
          <c:showPercent val="0"/>
          <c:showBubbleSize val="0"/>
        </c:dLbls>
        <c:gapWidth val="100"/>
        <c:overlap val="100"/>
        <c:axId val="118666368"/>
        <c:axId val="1186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30548</c:v>
                </c:pt>
                <c:pt idx="2">
                  <c:v>#N/A</c:v>
                </c:pt>
                <c:pt idx="3">
                  <c:v>#N/A</c:v>
                </c:pt>
                <c:pt idx="4">
                  <c:v>27882</c:v>
                </c:pt>
                <c:pt idx="5">
                  <c:v>#N/A</c:v>
                </c:pt>
                <c:pt idx="6">
                  <c:v>#N/A</c:v>
                </c:pt>
                <c:pt idx="7">
                  <c:v>29658</c:v>
                </c:pt>
                <c:pt idx="8">
                  <c:v>#N/A</c:v>
                </c:pt>
                <c:pt idx="9">
                  <c:v>#N/A</c:v>
                </c:pt>
                <c:pt idx="10">
                  <c:v>25886</c:v>
                </c:pt>
                <c:pt idx="11">
                  <c:v>#N/A</c:v>
                </c:pt>
                <c:pt idx="12">
                  <c:v>#N/A</c:v>
                </c:pt>
                <c:pt idx="13">
                  <c:v>14166</c:v>
                </c:pt>
                <c:pt idx="14">
                  <c:v>#N/A</c:v>
                </c:pt>
              </c:numCache>
            </c:numRef>
          </c:val>
          <c:smooth val="0"/>
        </c:ser>
        <c:dLbls>
          <c:showLegendKey val="0"/>
          <c:showVal val="0"/>
          <c:showCatName val="0"/>
          <c:showSerName val="0"/>
          <c:showPercent val="0"/>
          <c:showBubbleSize val="0"/>
        </c:dLbls>
        <c:marker val="1"/>
        <c:smooth val="0"/>
        <c:axId val="118666368"/>
        <c:axId val="118668288"/>
      </c:lineChart>
      <c:catAx>
        <c:axId val="1186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68288"/>
        <c:crosses val="autoZero"/>
        <c:auto val="1"/>
        <c:lblAlgn val="ctr"/>
        <c:lblOffset val="100"/>
        <c:tickLblSkip val="1"/>
        <c:tickMarkSkip val="1"/>
        <c:noMultiLvlLbl val="0"/>
      </c:catAx>
      <c:valAx>
        <c:axId val="1186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739149</c:v>
                </c:pt>
                <c:pt idx="5">
                  <c:v>747010</c:v>
                </c:pt>
                <c:pt idx="8">
                  <c:v>746776</c:v>
                </c:pt>
                <c:pt idx="11">
                  <c:v>733304</c:v>
                </c:pt>
                <c:pt idx="14">
                  <c:v>722999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13809</c:v>
                </c:pt>
                <c:pt idx="5">
                  <c:v>13413</c:v>
                </c:pt>
                <c:pt idx="8">
                  <c:v>12909</c:v>
                </c:pt>
                <c:pt idx="11">
                  <c:v>12508</c:v>
                </c:pt>
                <c:pt idx="14">
                  <c:v>12075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73356</c:v>
                </c:pt>
                <c:pt idx="5">
                  <c:v>75888</c:v>
                </c:pt>
                <c:pt idx="8">
                  <c:v>79444</c:v>
                </c:pt>
                <c:pt idx="11">
                  <c:v>76290</c:v>
                </c:pt>
                <c:pt idx="14">
                  <c:v>75433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28538</c:v>
                </c:pt>
                <c:pt idx="3">
                  <c:v>26958</c:v>
                </c:pt>
                <c:pt idx="6">
                  <c:v>27534</c:v>
                </c:pt>
                <c:pt idx="9">
                  <c:v>25632</c:v>
                </c:pt>
                <c:pt idx="12">
                  <c:v>26038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134777</c:v>
                </c:pt>
                <c:pt idx="3">
                  <c:v>133354</c:v>
                </c:pt>
                <c:pt idx="6">
                  <c:v>130406</c:v>
                </c:pt>
                <c:pt idx="9">
                  <c:v>122050</c:v>
                </c:pt>
                <c:pt idx="12">
                  <c:v>117016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4528</c:v>
                </c:pt>
                <c:pt idx="3">
                  <c:v>4185</c:v>
                </c:pt>
                <c:pt idx="6">
                  <c:v>3460</c:v>
                </c:pt>
                <c:pt idx="9">
                  <c:v>3095</c:v>
                </c:pt>
                <c:pt idx="12">
                  <c:v>2775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31185</c:v>
                </c:pt>
                <c:pt idx="3">
                  <c:v>28313</c:v>
                </c:pt>
                <c:pt idx="6">
                  <c:v>27119</c:v>
                </c:pt>
                <c:pt idx="9">
                  <c:v>25244</c:v>
                </c:pt>
                <c:pt idx="12">
                  <c:v>23630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10572</c:v>
                </c:pt>
                <c:pt idx="3">
                  <c:v>11748</c:v>
                </c:pt>
                <c:pt idx="6">
                  <c:v>10559</c:v>
                </c:pt>
                <c:pt idx="9">
                  <c:v>9442</c:v>
                </c:pt>
                <c:pt idx="12">
                  <c:v>8441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1025200</c:v>
                </c:pt>
                <c:pt idx="3">
                  <c:v>1031503</c:v>
                </c:pt>
                <c:pt idx="6">
                  <c:v>1033870</c:v>
                </c:pt>
                <c:pt idx="9">
                  <c:v>1022190</c:v>
                </c:pt>
                <c:pt idx="12">
                  <c:v>1008692</c:v>
                </c:pt>
              </c:numCache>
            </c:numRef>
          </c:val>
        </c:ser>
        <c:dLbls>
          <c:showLegendKey val="0"/>
          <c:showVal val="0"/>
          <c:showCatName val="0"/>
          <c:showSerName val="0"/>
          <c:showPercent val="0"/>
          <c:showBubbleSize val="0"/>
        </c:dLbls>
        <c:gapWidth val="100"/>
        <c:overlap val="100"/>
        <c:axId val="145017856"/>
        <c:axId val="145032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408485</c:v>
                </c:pt>
                <c:pt idx="2">
                  <c:v>#N/A</c:v>
                </c:pt>
                <c:pt idx="3">
                  <c:v>#N/A</c:v>
                </c:pt>
                <c:pt idx="4">
                  <c:v>399750</c:v>
                </c:pt>
                <c:pt idx="5">
                  <c:v>#N/A</c:v>
                </c:pt>
                <c:pt idx="6">
                  <c:v>#N/A</c:v>
                </c:pt>
                <c:pt idx="7">
                  <c:v>393820</c:v>
                </c:pt>
                <c:pt idx="8">
                  <c:v>#N/A</c:v>
                </c:pt>
                <c:pt idx="9">
                  <c:v>#N/A</c:v>
                </c:pt>
                <c:pt idx="10">
                  <c:v>385552</c:v>
                </c:pt>
                <c:pt idx="11">
                  <c:v>#N/A</c:v>
                </c:pt>
                <c:pt idx="12">
                  <c:v>#N/A</c:v>
                </c:pt>
                <c:pt idx="13">
                  <c:v>376085</c:v>
                </c:pt>
                <c:pt idx="14">
                  <c:v>#N/A</c:v>
                </c:pt>
              </c:numCache>
            </c:numRef>
          </c:val>
          <c:smooth val="0"/>
        </c:ser>
        <c:dLbls>
          <c:showLegendKey val="0"/>
          <c:showVal val="0"/>
          <c:showCatName val="0"/>
          <c:showSerName val="0"/>
          <c:showPercent val="0"/>
          <c:showBubbleSize val="0"/>
        </c:dLbls>
        <c:marker val="1"/>
        <c:smooth val="0"/>
        <c:axId val="145017856"/>
        <c:axId val="145032320"/>
      </c:lineChart>
      <c:catAx>
        <c:axId val="1450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032320"/>
        <c:crosses val="autoZero"/>
        <c:auto val="1"/>
        <c:lblAlgn val="ctr"/>
        <c:lblOffset val="100"/>
        <c:tickLblSkip val="1"/>
        <c:tickMarkSkip val="1"/>
        <c:noMultiLvlLbl val="0"/>
      </c:catAx>
      <c:valAx>
        <c:axId val="1450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1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元利償還金については、県債の新規発行の抑制や繰上償還に努めたことにより減少傾向にあります。平成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年度は、前年度から</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億円減少したことにより、分子全体を引き下げています。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今後も、県債の新規発行の抑制や繰上償還に取り組み、実質公債費比率の改善に努めます。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県債の新規発行の抑制や繰上償還に努めたことにより減少傾向にあることから、将来負担比率も改善傾向にあります。これらの取組みにより、地方債の現在高が前年度から</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億円減少したことにより、分子全体を引き下げています。</a:t>
          </a:r>
        </a:p>
        <a:p>
          <a:r>
            <a:rPr kumimoji="1" lang="ja-JP" altLang="en-US" sz="1400">
              <a:latin typeface="ＭＳ ゴシック" pitchFamily="49" charset="-128"/>
              <a:ea typeface="ＭＳ ゴシック" pitchFamily="49" charset="-128"/>
            </a:rPr>
            <a:t>　今後も、財政規模が類似している他県の状況も踏まえつつ、県債の新規発行の抑制や繰上償還に取り組み、将来負担比率の改善に努めます。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701,394
695,113
6,708.24
519,007,334
501,782,562
8,386,168
289,303,463
984,709,004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人口減少・高齢化が進行し、産業集積も乏しい本県は、県税収入は歳入総額の</a:t>
          </a:r>
          <a:r>
            <a:rPr kumimoji="1" lang="en-US" altLang="ja-JP" sz="1300">
              <a:latin typeface="ＭＳ Ｐゴシック"/>
            </a:rPr>
            <a:t>15%</a:t>
          </a:r>
          <a:r>
            <a:rPr kumimoji="1" lang="ja-JP" altLang="en-US" sz="1300">
              <a:latin typeface="ＭＳ Ｐゴシック"/>
            </a:rPr>
            <a:t>程度と脆弱な財政基盤となっています。近年は、リーマンショック以降の経済対策等による財政需要の増加により、財政力指数はわずかながら低下していましたが、平成</a:t>
          </a:r>
          <a:r>
            <a:rPr kumimoji="1" lang="en-US" altLang="ja-JP" sz="1300">
              <a:latin typeface="ＭＳ Ｐゴシック"/>
            </a:rPr>
            <a:t>26</a:t>
          </a:r>
          <a:r>
            <a:rPr kumimoji="1" lang="ja-JP" altLang="en-US" sz="1300">
              <a:latin typeface="ＭＳ Ｐゴシック"/>
            </a:rPr>
            <a:t>年度以降、企業業績の回復による法人事業税等の増や消費税の税率引上げの影響が平準化したことに伴う地方消費税の増などにより上昇しました。</a:t>
          </a:r>
        </a:p>
        <a:p>
          <a:r>
            <a:rPr kumimoji="1" lang="ja-JP" altLang="en-US" sz="1300">
              <a:latin typeface="ＭＳ Ｐゴシック"/>
            </a:rPr>
            <a:t>　産業振興による税源涵養により県税収入の増加を図るとともに、県税徴収を強化するなど一層の税収確保に努めます。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43</xdr:row>
      <xdr:rowOff>14817</xdr:rowOff>
    </xdr:to>
    <xdr:cxnSp macro="">
      <xdr:nvCxnSpPr>
        <xdr:cNvPr id="61" name="直線コネクタ 60"/>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158344</xdr:rowOff>
    </xdr:from>
    <xdr:ext cx="762000" cy="259045"/>
    <xdr:sp macro="" textlink="">
      <xdr:nvSpPr>
        <xdr:cNvPr id="62"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43</xdr:row>
      <xdr:rowOff>14817</xdr:rowOff>
    </xdr:from>
    <xdr:to>
      <xdr:col>7</xdr:col>
      <xdr:colOff>241300</xdr:colOff>
      <xdr:row>43</xdr:row>
      <xdr:rowOff>14817</xdr:rowOff>
    </xdr:to>
    <xdr:cxnSp macro="">
      <xdr:nvCxnSpPr>
        <xdr:cNvPr id="63" name="直線コネクタ 62"/>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44450</xdr:rowOff>
    </xdr:to>
    <xdr:cxnSp macro="">
      <xdr:nvCxnSpPr>
        <xdr:cNvPr id="66" name="直線コネクタ 65"/>
        <xdr:cNvCxnSpPr/>
      </xdr:nvCxnSpPr>
      <xdr:spPr>
        <a:xfrm flipV="1">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7"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45</xdr:row>
      <xdr:rowOff>74083</xdr:rowOff>
    </xdr:to>
    <xdr:cxnSp macro="">
      <xdr:nvCxnSpPr>
        <xdr:cNvPr id="69" name="直線コネクタ 68"/>
        <xdr:cNvCxnSpPr/>
      </xdr:nvCxnSpPr>
      <xdr:spPr>
        <a:xfrm flipV="1">
          <a:off x="3225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2" name="直線コネクタ 71"/>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45</xdr:row>
      <xdr:rowOff>74083</xdr:rowOff>
    </xdr:to>
    <xdr:cxnSp macro="">
      <xdr:nvCxnSpPr>
        <xdr:cNvPr id="75" name="直線コネクタ 74"/>
        <xdr:cNvCxnSpPr/>
      </xdr:nvCxnSpPr>
      <xdr:spPr>
        <a:xfrm>
          <a:off x="1447800" y="75882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6" name="フローチャート : 判断 75"/>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7" name="テキスト ボックス 76"/>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8" name="フローチャート : 判断 77"/>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79" name="テキスト ボックス 78"/>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31344</xdr:rowOff>
    </xdr:from>
    <xdr:ext cx="762000" cy="259045"/>
    <xdr:sp macro="" textlink="">
      <xdr:nvSpPr>
        <xdr:cNvPr id="86" name="財政力該当値テキスト"/>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9" name="円/楕円 88"/>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0" name="テキスト ボックス 89"/>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1" name="円/楕円 90"/>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2" name="テキスト ボックス 9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3" name="円/楕円 92"/>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4" name="テキスト ボックス 93"/>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19</a:t>
          </a:r>
          <a:r>
            <a:rPr kumimoji="1" lang="ja-JP" altLang="en-US" sz="1200">
              <a:latin typeface="ＭＳ Ｐゴシック"/>
            </a:rPr>
            <a:t>年</a:t>
          </a:r>
          <a:r>
            <a:rPr kumimoji="1" lang="en-US" altLang="ja-JP" sz="1200">
              <a:latin typeface="ＭＳ Ｐゴシック"/>
            </a:rPr>
            <a:t>10</a:t>
          </a:r>
          <a:r>
            <a:rPr kumimoji="1" lang="ja-JP" altLang="en-US" sz="1200">
              <a:latin typeface="ＭＳ Ｐゴシック"/>
            </a:rPr>
            <a:t>月に策定した「財政健全化基本方針」に基づき、行政の効率化、事務事業の見直し、財源の確保に努めてきた結果、類似団体平均を下回っています。</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年度は、過去に行った県債の繰上償還の効果による公債費の減により、前年度から</a:t>
          </a:r>
          <a:r>
            <a:rPr kumimoji="1" lang="en-US" altLang="ja-JP" sz="1200">
              <a:latin typeface="ＭＳ Ｐゴシック"/>
            </a:rPr>
            <a:t>4.7</a:t>
          </a:r>
          <a:r>
            <a:rPr kumimoji="1" lang="ja-JP" altLang="en-US" sz="1200">
              <a:latin typeface="ＭＳ Ｐゴシック"/>
            </a:rPr>
            <a:t>ポイントの減となりました。</a:t>
          </a:r>
          <a:endParaRPr kumimoji="1" lang="en-US" altLang="ja-JP" sz="1200">
            <a:latin typeface="ＭＳ Ｐゴシック"/>
          </a:endParaRPr>
        </a:p>
        <a:p>
          <a:r>
            <a:rPr kumimoji="1" lang="ja-JP" altLang="en-US" sz="1200">
              <a:latin typeface="ＭＳ Ｐゴシック"/>
            </a:rPr>
            <a:t>　引き続き収支不足の圧縮のための取組を着実に推進し、更なる改善に努めます。</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67</xdr:row>
      <xdr:rowOff>71967</xdr:rowOff>
    </xdr:to>
    <xdr:cxnSp macro="">
      <xdr:nvCxnSpPr>
        <xdr:cNvPr id="122" name="直線コネクタ 121"/>
        <xdr:cNvCxnSpPr/>
      </xdr:nvCxnSpPr>
      <xdr:spPr>
        <a:xfrm flipV="1">
          <a:off x="4953000" y="995045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5"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6" name="直線コネクタ 125"/>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6350</xdr:rowOff>
    </xdr:from>
    <xdr:to>
      <xdr:col>7</xdr:col>
      <xdr:colOff>152400</xdr:colOff>
      <xdr:row>63</xdr:row>
      <xdr:rowOff>94192</xdr:rowOff>
    </xdr:to>
    <xdr:cxnSp macro="">
      <xdr:nvCxnSpPr>
        <xdr:cNvPr id="127" name="直線コネクタ 126"/>
        <xdr:cNvCxnSpPr/>
      </xdr:nvCxnSpPr>
      <xdr:spPr>
        <a:xfrm flipV="1">
          <a:off x="4114800" y="9950450"/>
          <a:ext cx="838200" cy="9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8"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94192</xdr:rowOff>
    </xdr:to>
    <xdr:cxnSp macro="">
      <xdr:nvCxnSpPr>
        <xdr:cNvPr id="130" name="直線コネクタ 129"/>
        <xdr:cNvCxnSpPr/>
      </xdr:nvCxnSpPr>
      <xdr:spPr>
        <a:xfrm>
          <a:off x="3225800" y="107547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1" name="フローチャート : 判断 130"/>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32" name="テキスト ボックス 131"/>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62</xdr:row>
      <xdr:rowOff>124883</xdr:rowOff>
    </xdr:to>
    <xdr:cxnSp macro="">
      <xdr:nvCxnSpPr>
        <xdr:cNvPr id="133" name="直線コネクタ 132"/>
        <xdr:cNvCxnSpPr/>
      </xdr:nvCxnSpPr>
      <xdr:spPr>
        <a:xfrm>
          <a:off x="2336800" y="1075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122767</xdr:rowOff>
    </xdr:from>
    <xdr:to>
      <xdr:col>4</xdr:col>
      <xdr:colOff>533400</xdr:colOff>
      <xdr:row>66</xdr:row>
      <xdr:rowOff>52917</xdr:rowOff>
    </xdr:to>
    <xdr:sp macro="" textlink="">
      <xdr:nvSpPr>
        <xdr:cNvPr id="134" name="フローチャート : 判断 133"/>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37694</xdr:rowOff>
    </xdr:from>
    <xdr:ext cx="762000" cy="259045"/>
    <xdr:sp macro="" textlink="">
      <xdr:nvSpPr>
        <xdr:cNvPr id="135" name="テキスト ボックス 134"/>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62</xdr:row>
      <xdr:rowOff>124883</xdr:rowOff>
    </xdr:to>
    <xdr:cxnSp macro="">
      <xdr:nvCxnSpPr>
        <xdr:cNvPr id="136" name="直線コネクタ 135"/>
        <xdr:cNvCxnSpPr/>
      </xdr:nvCxnSpPr>
      <xdr:spPr>
        <a:xfrm>
          <a:off x="1447800" y="1073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67</xdr:row>
      <xdr:rowOff>1058</xdr:rowOff>
    </xdr:from>
    <xdr:to>
      <xdr:col>3</xdr:col>
      <xdr:colOff>330200</xdr:colOff>
      <xdr:row>67</xdr:row>
      <xdr:rowOff>102658</xdr:rowOff>
    </xdr:to>
    <xdr:sp macro="" textlink="">
      <xdr:nvSpPr>
        <xdr:cNvPr id="137" name="フローチャート : 判断 136"/>
        <xdr:cNvSpPr/>
      </xdr:nvSpPr>
      <xdr:spPr>
        <a:xfrm>
          <a:off x="2286000" y="11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87435</xdr:rowOff>
    </xdr:from>
    <xdr:ext cx="762000" cy="259045"/>
    <xdr:sp macro="" textlink="">
      <xdr:nvSpPr>
        <xdr:cNvPr id="138" name="テキスト ボックス 137"/>
        <xdr:cNvSpPr txBox="1"/>
      </xdr:nvSpPr>
      <xdr:spPr>
        <a:xfrm>
          <a:off x="1955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71967</xdr:rowOff>
    </xdr:from>
    <xdr:to>
      <xdr:col>2</xdr:col>
      <xdr:colOff>127000</xdr:colOff>
      <xdr:row>67</xdr:row>
      <xdr:rowOff>2117</xdr:rowOff>
    </xdr:to>
    <xdr:sp macro="" textlink="">
      <xdr:nvSpPr>
        <xdr:cNvPr id="139" name="フローチャート : 判断 138"/>
        <xdr:cNvSpPr/>
      </xdr:nvSpPr>
      <xdr:spPr>
        <a:xfrm>
          <a:off x="1397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158344</xdr:rowOff>
    </xdr:from>
    <xdr:ext cx="762000" cy="259045"/>
    <xdr:sp macro="" textlink="">
      <xdr:nvSpPr>
        <xdr:cNvPr id="140" name="テキスト ボックス 139"/>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127000</xdr:rowOff>
    </xdr:from>
    <xdr:to>
      <xdr:col>7</xdr:col>
      <xdr:colOff>203200</xdr:colOff>
      <xdr:row>58</xdr:row>
      <xdr:rowOff>57150</xdr:rowOff>
    </xdr:to>
    <xdr:sp macro="" textlink="">
      <xdr:nvSpPr>
        <xdr:cNvPr id="146" name="円/楕円 145"/>
        <xdr:cNvSpPr/>
      </xdr:nvSpPr>
      <xdr:spPr>
        <a:xfrm>
          <a:off x="49022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48277</xdr:rowOff>
    </xdr:from>
    <xdr:ext cx="762000" cy="259045"/>
    <xdr:sp macro="" textlink="">
      <xdr:nvSpPr>
        <xdr:cNvPr id="147" name="財政構造の弾力性該当値テキスト"/>
        <xdr:cNvSpPr txBox="1"/>
      </xdr:nvSpPr>
      <xdr:spPr>
        <a:xfrm>
          <a:off x="5041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43392</xdr:rowOff>
    </xdr:from>
    <xdr:to>
      <xdr:col>6</xdr:col>
      <xdr:colOff>50800</xdr:colOff>
      <xdr:row>63</xdr:row>
      <xdr:rowOff>144992</xdr:rowOff>
    </xdr:to>
    <xdr:sp macro="" textlink="">
      <xdr:nvSpPr>
        <xdr:cNvPr id="148" name="円/楕円 147"/>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155169</xdr:rowOff>
    </xdr:from>
    <xdr:ext cx="736600" cy="259045"/>
    <xdr:sp macro="" textlink="">
      <xdr:nvSpPr>
        <xdr:cNvPr id="149" name="テキスト ボックス 148"/>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0" name="円/楕円 149"/>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1" name="テキスト ボックス 150"/>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2" name="円/楕円 151"/>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3" name="テキスト ボックス 152"/>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54" name="円/楕円 153"/>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55" name="テキスト ボックス 154"/>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[197,392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県土が東西に長く、離島、中山間地域を抱える本県は、行政サービスを実施する上で非効率な面があることから、国が基準を定めている教員や警察官をはじめとした職員数及び人件費・物件費等の内部管理経費が多くならざるを得ない状況にあります。</a:t>
          </a:r>
        </a:p>
        <a:p>
          <a:r>
            <a:rPr kumimoji="1" lang="ja-JP" altLang="en-US" sz="1100">
              <a:latin typeface="ＭＳ Ｐゴシック"/>
            </a:rPr>
            <a:t>　このような状況の中、教員・警察官等を除いた一般行政部門を中心とする職員について、平成</a:t>
          </a:r>
          <a:r>
            <a:rPr kumimoji="1" lang="en-US" altLang="ja-JP" sz="1100">
              <a:latin typeface="ＭＳ Ｐゴシック"/>
            </a:rPr>
            <a:t>14</a:t>
          </a:r>
          <a:r>
            <a:rPr kumimoji="1" lang="ja-JP" altLang="en-US" sz="1100">
              <a:latin typeface="ＭＳ Ｐゴシック"/>
            </a:rPr>
            <a:t>年度から</a:t>
          </a:r>
          <a:r>
            <a:rPr kumimoji="1" lang="en-US" altLang="ja-JP" sz="1100">
              <a:latin typeface="ＭＳ Ｐゴシック"/>
            </a:rPr>
            <a:t>29</a:t>
          </a:r>
          <a:r>
            <a:rPr kumimoji="1" lang="ja-JP" altLang="en-US" sz="1100">
              <a:latin typeface="ＭＳ Ｐゴシック"/>
            </a:rPr>
            <a:t>年度までの間に、</a:t>
          </a:r>
          <a:r>
            <a:rPr kumimoji="1" lang="en-US" altLang="ja-JP" sz="1100">
              <a:latin typeface="ＭＳ Ｐゴシック"/>
            </a:rPr>
            <a:t>1,300</a:t>
          </a:r>
          <a:r>
            <a:rPr kumimoji="1" lang="ja-JP" altLang="en-US" sz="1100">
              <a:latin typeface="ＭＳ Ｐゴシック"/>
            </a:rPr>
            <a:t>人程度の定員削減に取り組んでいます。</a:t>
          </a:r>
          <a:br>
            <a:rPr kumimoji="1" lang="ja-JP" altLang="en-US" sz="1100">
              <a:latin typeface="ＭＳ Ｐゴシック"/>
            </a:rPr>
          </a:br>
          <a:r>
            <a:rPr kumimoji="1" lang="ja-JP" altLang="en-US" sz="1100">
              <a:latin typeface="ＭＳ Ｐゴシック"/>
            </a:rPr>
            <a:t>　また、内部管理経費については、これまでも地方機関をはじめとする県立機関の廃止統合や公の施設への指定管理者制度の導入等を実施してきており、今後も経費の削減に引き続き努めます。</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128730</xdr:rowOff>
    </xdr:from>
    <xdr:to>
      <xdr:col>7</xdr:col>
      <xdr:colOff>152400</xdr:colOff>
      <xdr:row>89</xdr:row>
      <xdr:rowOff>78175</xdr:rowOff>
    </xdr:to>
    <xdr:cxnSp macro="">
      <xdr:nvCxnSpPr>
        <xdr:cNvPr id="181" name="直線コネクタ 180"/>
        <xdr:cNvCxnSpPr/>
      </xdr:nvCxnSpPr>
      <xdr:spPr>
        <a:xfrm flipV="1">
          <a:off x="4953000" y="14016180"/>
          <a:ext cx="0" cy="1321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50252</xdr:rowOff>
    </xdr:from>
    <xdr:ext cx="762000" cy="259045"/>
    <xdr:sp macro="" textlink="">
      <xdr:nvSpPr>
        <xdr:cNvPr id="182" name="人件費・物件費等の状況最小値テキスト"/>
        <xdr:cNvSpPr txBox="1"/>
      </xdr:nvSpPr>
      <xdr:spPr>
        <a:xfrm>
          <a:off x="5041900" y="1530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200,345</a:t>
          </a:r>
          <a:endParaRPr kumimoji="1" lang="ja-JP" altLang="en-US" sz="1000" b="1">
            <a:latin typeface="ＭＳ Ｐゴシック"/>
          </a:endParaRPr>
        </a:p>
      </xdr:txBody>
    </xdr:sp>
    <xdr:clientData/>
  </xdr:oneCellAnchor>
  <xdr:twoCellAnchor>
    <xdr:from>
      <xdr:col>7</xdr:col>
      <xdr:colOff>63500</xdr:colOff>
      <xdr:row>89</xdr:row>
      <xdr:rowOff>78175</xdr:rowOff>
    </xdr:from>
    <xdr:to>
      <xdr:col>7</xdr:col>
      <xdr:colOff>241300</xdr:colOff>
      <xdr:row>89</xdr:row>
      <xdr:rowOff>78175</xdr:rowOff>
    </xdr:to>
    <xdr:cxnSp macro="">
      <xdr:nvCxnSpPr>
        <xdr:cNvPr id="183" name="直線コネクタ 182"/>
        <xdr:cNvCxnSpPr/>
      </xdr:nvCxnSpPr>
      <xdr:spPr>
        <a:xfrm>
          <a:off x="4864100" y="153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43657</xdr:rowOff>
    </xdr:from>
    <xdr:ext cx="762000" cy="259045"/>
    <xdr:sp macro="" textlink="">
      <xdr:nvSpPr>
        <xdr:cNvPr id="184" name="人件費・物件費等の状況最大値テキスト"/>
        <xdr:cNvSpPr txBox="1"/>
      </xdr:nvSpPr>
      <xdr:spPr>
        <a:xfrm>
          <a:off x="5041900" y="137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145,598</a:t>
          </a:r>
          <a:endParaRPr kumimoji="1" lang="ja-JP" altLang="en-US" sz="1000" b="1">
            <a:latin typeface="ＭＳ Ｐゴシック"/>
          </a:endParaRPr>
        </a:p>
      </xdr:txBody>
    </xdr:sp>
    <xdr:clientData/>
  </xdr:oneCellAnchor>
  <xdr:twoCellAnchor>
    <xdr:from>
      <xdr:col>7</xdr:col>
      <xdr:colOff>63500</xdr:colOff>
      <xdr:row>81</xdr:row>
      <xdr:rowOff>128730</xdr:rowOff>
    </xdr:from>
    <xdr:to>
      <xdr:col>7</xdr:col>
      <xdr:colOff>241300</xdr:colOff>
      <xdr:row>81</xdr:row>
      <xdr:rowOff>128730</xdr:rowOff>
    </xdr:to>
    <xdr:cxnSp macro="">
      <xdr:nvCxnSpPr>
        <xdr:cNvPr id="185" name="直線コネクタ 184"/>
        <xdr:cNvCxnSpPr/>
      </xdr:nvCxnSpPr>
      <xdr:spPr>
        <a:xfrm>
          <a:off x="4864100" y="140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147290</xdr:rowOff>
    </xdr:from>
    <xdr:to>
      <xdr:col>7</xdr:col>
      <xdr:colOff>152400</xdr:colOff>
      <xdr:row>89</xdr:row>
      <xdr:rowOff>6919</xdr:rowOff>
    </xdr:to>
    <xdr:cxnSp macro="">
      <xdr:nvCxnSpPr>
        <xdr:cNvPr id="186" name="直線コネクタ 185"/>
        <xdr:cNvCxnSpPr/>
      </xdr:nvCxnSpPr>
      <xdr:spPr>
        <a:xfrm>
          <a:off x="4114800" y="15234890"/>
          <a:ext cx="8382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153863</xdr:rowOff>
    </xdr:from>
    <xdr:ext cx="762000" cy="259045"/>
    <xdr:sp macro="" textlink="">
      <xdr:nvSpPr>
        <xdr:cNvPr id="187" name="人件費・物件費等の状況平均値テキスト"/>
        <xdr:cNvSpPr txBox="1"/>
      </xdr:nvSpPr>
      <xdr:spPr>
        <a:xfrm>
          <a:off x="5041900" y="1455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176,481</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137336</xdr:rowOff>
    </xdr:from>
    <xdr:to>
      <xdr:col>7</xdr:col>
      <xdr:colOff>203200</xdr:colOff>
      <xdr:row>86</xdr:row>
      <xdr:rowOff>67486</xdr:rowOff>
    </xdr:to>
    <xdr:sp macro="" textlink="">
      <xdr:nvSpPr>
        <xdr:cNvPr id="188" name="フローチャート : 判断 187"/>
        <xdr:cNvSpPr/>
      </xdr:nvSpPr>
      <xdr:spPr>
        <a:xfrm>
          <a:off x="4902200" y="1471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39115</xdr:rowOff>
    </xdr:from>
    <xdr:to>
      <xdr:col>6</xdr:col>
      <xdr:colOff>0</xdr:colOff>
      <xdr:row>88</xdr:row>
      <xdr:rowOff>147290</xdr:rowOff>
    </xdr:to>
    <xdr:cxnSp macro="">
      <xdr:nvCxnSpPr>
        <xdr:cNvPr id="189" name="直線コネクタ 188"/>
        <xdr:cNvCxnSpPr/>
      </xdr:nvCxnSpPr>
      <xdr:spPr>
        <a:xfrm>
          <a:off x="3225800" y="15126715"/>
          <a:ext cx="889000" cy="10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91641</xdr:rowOff>
    </xdr:from>
    <xdr:to>
      <xdr:col>6</xdr:col>
      <xdr:colOff>50800</xdr:colOff>
      <xdr:row>85</xdr:row>
      <xdr:rowOff>21791</xdr:rowOff>
    </xdr:to>
    <xdr:sp macro="" textlink="">
      <xdr:nvSpPr>
        <xdr:cNvPr id="190" name="フローチャート : 判断 189"/>
        <xdr:cNvSpPr/>
      </xdr:nvSpPr>
      <xdr:spPr>
        <a:xfrm>
          <a:off x="40640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31968</xdr:rowOff>
    </xdr:from>
    <xdr:ext cx="736600" cy="259045"/>
    <xdr:sp macro="" textlink="">
      <xdr:nvSpPr>
        <xdr:cNvPr id="191" name="テキスト ボックス 190"/>
        <xdr:cNvSpPr txBox="1"/>
      </xdr:nvSpPr>
      <xdr:spPr>
        <a:xfrm>
          <a:off x="3733800" y="1426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39115</xdr:rowOff>
    </xdr:from>
    <xdr:to>
      <xdr:col>4</xdr:col>
      <xdr:colOff>482600</xdr:colOff>
      <xdr:row>88</xdr:row>
      <xdr:rowOff>72631</xdr:rowOff>
    </xdr:to>
    <xdr:cxnSp macro="">
      <xdr:nvCxnSpPr>
        <xdr:cNvPr id="192" name="直線コネクタ 191"/>
        <xdr:cNvCxnSpPr/>
      </xdr:nvCxnSpPr>
      <xdr:spPr>
        <a:xfrm flipV="1">
          <a:off x="2336800" y="15126715"/>
          <a:ext cx="889000" cy="3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4085</xdr:rowOff>
    </xdr:from>
    <xdr:to>
      <xdr:col>4</xdr:col>
      <xdr:colOff>533400</xdr:colOff>
      <xdr:row>82</xdr:row>
      <xdr:rowOff>105685</xdr:rowOff>
    </xdr:to>
    <xdr:sp macro="" textlink="">
      <xdr:nvSpPr>
        <xdr:cNvPr id="193" name="フローチャート : 判断 192"/>
        <xdr:cNvSpPr/>
      </xdr:nvSpPr>
      <xdr:spPr>
        <a:xfrm>
          <a:off x="3175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115862</xdr:rowOff>
    </xdr:from>
    <xdr:ext cx="762000" cy="259045"/>
    <xdr:sp macro="" textlink="">
      <xdr:nvSpPr>
        <xdr:cNvPr id="194" name="テキスト ボックス 193"/>
        <xdr:cNvSpPr txBox="1"/>
      </xdr:nvSpPr>
      <xdr:spPr>
        <a:xfrm>
          <a:off x="2844800" y="138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159699</xdr:rowOff>
    </xdr:from>
    <xdr:to>
      <xdr:col>3</xdr:col>
      <xdr:colOff>279400</xdr:colOff>
      <xdr:row>88</xdr:row>
      <xdr:rowOff>72631</xdr:rowOff>
    </xdr:to>
    <xdr:cxnSp macro="">
      <xdr:nvCxnSpPr>
        <xdr:cNvPr id="195" name="直線コネクタ 194"/>
        <xdr:cNvCxnSpPr/>
      </xdr:nvCxnSpPr>
      <xdr:spPr>
        <a:xfrm>
          <a:off x="1447800" y="15075849"/>
          <a:ext cx="889000" cy="8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108086</xdr:rowOff>
    </xdr:from>
    <xdr:to>
      <xdr:col>3</xdr:col>
      <xdr:colOff>330200</xdr:colOff>
      <xdr:row>83</xdr:row>
      <xdr:rowOff>38236</xdr:rowOff>
    </xdr:to>
    <xdr:sp macro="" textlink="">
      <xdr:nvSpPr>
        <xdr:cNvPr id="196" name="フローチャート : 判断 195"/>
        <xdr:cNvSpPr/>
      </xdr:nvSpPr>
      <xdr:spPr>
        <a:xfrm>
          <a:off x="2286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48413</xdr:rowOff>
    </xdr:from>
    <xdr:ext cx="762000" cy="259045"/>
    <xdr:sp macro="" textlink="">
      <xdr:nvSpPr>
        <xdr:cNvPr id="197" name="テキスト ボックス 196"/>
        <xdr:cNvSpPr txBox="1"/>
      </xdr:nvSpPr>
      <xdr:spPr>
        <a:xfrm>
          <a:off x="1955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108707</xdr:rowOff>
    </xdr:from>
    <xdr:to>
      <xdr:col>2</xdr:col>
      <xdr:colOff>127000</xdr:colOff>
      <xdr:row>84</xdr:row>
      <xdr:rowOff>38857</xdr:rowOff>
    </xdr:to>
    <xdr:sp macro="" textlink="">
      <xdr:nvSpPr>
        <xdr:cNvPr id="198" name="フローチャート : 判断 197"/>
        <xdr:cNvSpPr/>
      </xdr:nvSpPr>
      <xdr:spPr>
        <a:xfrm>
          <a:off x="1397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49034</xdr:rowOff>
    </xdr:from>
    <xdr:ext cx="762000" cy="259045"/>
    <xdr:sp macro="" textlink="">
      <xdr:nvSpPr>
        <xdr:cNvPr id="199" name="テキスト ボックス 198"/>
        <xdr:cNvSpPr txBox="1"/>
      </xdr:nvSpPr>
      <xdr:spPr>
        <a:xfrm>
          <a:off x="1066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127569</xdr:rowOff>
    </xdr:from>
    <xdr:to>
      <xdr:col>7</xdr:col>
      <xdr:colOff>203200</xdr:colOff>
      <xdr:row>89</xdr:row>
      <xdr:rowOff>57719</xdr:rowOff>
    </xdr:to>
    <xdr:sp macro="" textlink="">
      <xdr:nvSpPr>
        <xdr:cNvPr id="205" name="円/楕円 204"/>
        <xdr:cNvSpPr/>
      </xdr:nvSpPr>
      <xdr:spPr>
        <a:xfrm>
          <a:off x="4902200" y="15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23446</xdr:rowOff>
    </xdr:from>
    <xdr:ext cx="762000" cy="259045"/>
    <xdr:sp macro="" textlink="">
      <xdr:nvSpPr>
        <xdr:cNvPr id="206" name="人件費・物件費等の状況該当値テキスト"/>
        <xdr:cNvSpPr txBox="1"/>
      </xdr:nvSpPr>
      <xdr:spPr>
        <a:xfrm>
          <a:off x="5041900" y="1511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197,392</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96490</xdr:rowOff>
    </xdr:from>
    <xdr:to>
      <xdr:col>6</xdr:col>
      <xdr:colOff>50800</xdr:colOff>
      <xdr:row>89</xdr:row>
      <xdr:rowOff>26640</xdr:rowOff>
    </xdr:to>
    <xdr:sp macro="" textlink="">
      <xdr:nvSpPr>
        <xdr:cNvPr id="207" name="円/楕円 206"/>
        <xdr:cNvSpPr/>
      </xdr:nvSpPr>
      <xdr:spPr>
        <a:xfrm>
          <a:off x="4064000" y="151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11417</xdr:rowOff>
    </xdr:from>
    <xdr:ext cx="736600" cy="259045"/>
    <xdr:sp macro="" textlink="">
      <xdr:nvSpPr>
        <xdr:cNvPr id="208" name="テキスト ボックス 207"/>
        <xdr:cNvSpPr txBox="1"/>
      </xdr:nvSpPr>
      <xdr:spPr>
        <a:xfrm>
          <a:off x="3733800" y="1527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196,104</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159765</xdr:rowOff>
    </xdr:from>
    <xdr:to>
      <xdr:col>4</xdr:col>
      <xdr:colOff>533400</xdr:colOff>
      <xdr:row>88</xdr:row>
      <xdr:rowOff>89915</xdr:rowOff>
    </xdr:to>
    <xdr:sp macro="" textlink="">
      <xdr:nvSpPr>
        <xdr:cNvPr id="209" name="円/楕円 208"/>
        <xdr:cNvSpPr/>
      </xdr:nvSpPr>
      <xdr:spPr>
        <a:xfrm>
          <a:off x="3175000" y="150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74692</xdr:rowOff>
    </xdr:from>
    <xdr:ext cx="762000" cy="259045"/>
    <xdr:sp macro="" textlink="">
      <xdr:nvSpPr>
        <xdr:cNvPr id="210" name="テキスト ボックス 209"/>
        <xdr:cNvSpPr txBox="1"/>
      </xdr:nvSpPr>
      <xdr:spPr>
        <a:xfrm>
          <a:off x="2844800" y="151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191,621</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21831</xdr:rowOff>
    </xdr:from>
    <xdr:to>
      <xdr:col>3</xdr:col>
      <xdr:colOff>330200</xdr:colOff>
      <xdr:row>88</xdr:row>
      <xdr:rowOff>123431</xdr:rowOff>
    </xdr:to>
    <xdr:sp macro="" textlink="">
      <xdr:nvSpPr>
        <xdr:cNvPr id="211" name="円/楕円 210"/>
        <xdr:cNvSpPr/>
      </xdr:nvSpPr>
      <xdr:spPr>
        <a:xfrm>
          <a:off x="2286000" y="151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108208</xdr:rowOff>
    </xdr:from>
    <xdr:ext cx="762000" cy="259045"/>
    <xdr:sp macro="" textlink="">
      <xdr:nvSpPr>
        <xdr:cNvPr id="212" name="テキスト ボックス 211"/>
        <xdr:cNvSpPr txBox="1"/>
      </xdr:nvSpPr>
      <xdr:spPr>
        <a:xfrm>
          <a:off x="1955800" y="151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193,010</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108899</xdr:rowOff>
    </xdr:from>
    <xdr:to>
      <xdr:col>2</xdr:col>
      <xdr:colOff>127000</xdr:colOff>
      <xdr:row>88</xdr:row>
      <xdr:rowOff>39049</xdr:rowOff>
    </xdr:to>
    <xdr:sp macro="" textlink="">
      <xdr:nvSpPr>
        <xdr:cNvPr id="213" name="円/楕円 212"/>
        <xdr:cNvSpPr/>
      </xdr:nvSpPr>
      <xdr:spPr>
        <a:xfrm>
          <a:off x="1397000" y="150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23826</xdr:rowOff>
    </xdr:from>
    <xdr:ext cx="762000" cy="259045"/>
    <xdr:sp macro="" textlink="">
      <xdr:nvSpPr>
        <xdr:cNvPr id="214" name="テキスト ボックス 213"/>
        <xdr:cNvSpPr txBox="1"/>
      </xdr:nvSpPr>
      <xdr:spPr>
        <a:xfrm>
          <a:off x="1066800" y="1511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年度からの地域給の導入や諸手当の見直しをはじめとした様々な取組の結果、指数は全国で</a:t>
          </a:r>
          <a:r>
            <a:rPr kumimoji="1" lang="en-US" altLang="ja-JP" sz="1300">
              <a:latin typeface="ＭＳ Ｐゴシック"/>
            </a:rPr>
            <a:t>6</a:t>
          </a:r>
          <a:r>
            <a:rPr kumimoji="1" lang="ja-JP" altLang="en-US" sz="1300">
              <a:latin typeface="ＭＳ Ｐゴシック"/>
            </a:rPr>
            <a:t>番目に低い水準となっています。</a:t>
          </a:r>
        </a:p>
        <a:p>
          <a:r>
            <a:rPr kumimoji="1" lang="ja-JP" altLang="en-US" sz="1300">
              <a:latin typeface="ＭＳ Ｐゴシック"/>
            </a:rPr>
            <a:t>　給与の特例減額については平成</a:t>
          </a:r>
          <a:r>
            <a:rPr kumimoji="1" lang="en-US" altLang="ja-JP" sz="1300">
              <a:latin typeface="ＭＳ Ｐゴシック"/>
            </a:rPr>
            <a:t>15</a:t>
          </a:r>
          <a:r>
            <a:rPr kumimoji="1" lang="ja-JP" altLang="en-US" sz="1300">
              <a:latin typeface="ＭＳ Ｐゴシック"/>
            </a:rPr>
            <a:t>年度から実施していますが、平成</a:t>
          </a:r>
          <a:r>
            <a:rPr kumimoji="1" lang="en-US" altLang="ja-JP" sz="1300">
              <a:latin typeface="ＭＳ Ｐゴシック"/>
            </a:rPr>
            <a:t>27</a:t>
          </a:r>
          <a:r>
            <a:rPr kumimoji="1" lang="ja-JP" altLang="en-US" sz="1300">
              <a:latin typeface="ＭＳ Ｐゴシック"/>
            </a:rPr>
            <a:t>年度の減額率は「特別職：</a:t>
          </a:r>
          <a:r>
            <a:rPr kumimoji="1" lang="en-US" altLang="ja-JP" sz="1300">
              <a:latin typeface="ＭＳ Ｐゴシック"/>
            </a:rPr>
            <a:t>13</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％、一般職（管理職手当）</a:t>
          </a:r>
          <a:r>
            <a:rPr kumimoji="1" lang="en-US" altLang="ja-JP" sz="1300">
              <a:latin typeface="ＭＳ Ｐゴシック"/>
            </a:rPr>
            <a:t>10</a:t>
          </a:r>
          <a:r>
            <a:rPr kumimoji="1" lang="ja-JP" altLang="en-US" sz="1300">
              <a:latin typeface="ＭＳ Ｐゴシック"/>
            </a:rPr>
            <a:t>～</a:t>
          </a:r>
          <a:r>
            <a:rPr kumimoji="1" lang="en-US" altLang="ja-JP" sz="1300">
              <a:latin typeface="ＭＳ Ｐゴシック"/>
            </a:rPr>
            <a:t>12.5</a:t>
          </a:r>
          <a:r>
            <a:rPr kumimoji="1" lang="ja-JP" altLang="en-US" sz="1300">
              <a:latin typeface="ＭＳ Ｐゴシック"/>
            </a:rPr>
            <a:t>％」となっています。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8" name="直線コネクタ 22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9" name="テキスト ボックス 22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0" name="直線コネクタ 22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1" name="テキスト ボックス 23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2" name="直線コネクタ 23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3" name="テキスト ボックス 23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4" name="直線コネクタ 23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5" name="テキスト ボックス 23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6" name="直線コネクタ 23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7" name="テキスト ボックス 23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8" name="直線コネクタ 23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9" name="テキスト ボックス 23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85</xdr:row>
      <xdr:rowOff>169636</xdr:rowOff>
    </xdr:to>
    <xdr:cxnSp macro="">
      <xdr:nvCxnSpPr>
        <xdr:cNvPr id="243" name="直線コネクタ 242"/>
        <xdr:cNvCxnSpPr/>
      </xdr:nvCxnSpPr>
      <xdr:spPr>
        <a:xfrm flipV="1">
          <a:off x="17018000" y="13823648"/>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4"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45" name="直線コネクタ 244"/>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46"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47" name="直線コネクタ 246"/>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87388</xdr:rowOff>
    </xdr:to>
    <xdr:cxnSp macro="">
      <xdr:nvCxnSpPr>
        <xdr:cNvPr id="248" name="直線コネクタ 247"/>
        <xdr:cNvCxnSpPr/>
      </xdr:nvCxnSpPr>
      <xdr:spPr>
        <a:xfrm>
          <a:off x="16179800" y="1427177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4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50" name="フローチャート : 判断 24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41427</xdr:rowOff>
    </xdr:to>
    <xdr:cxnSp macro="">
      <xdr:nvCxnSpPr>
        <xdr:cNvPr id="251" name="直線コネクタ 250"/>
        <xdr:cNvCxnSpPr/>
      </xdr:nvCxnSpPr>
      <xdr:spPr>
        <a:xfrm>
          <a:off x="15290800" y="14271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2" name="フローチャート : 判断 251"/>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53" name="テキスト ボックス 252"/>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88</xdr:row>
      <xdr:rowOff>91923</xdr:rowOff>
    </xdr:to>
    <xdr:cxnSp macro="">
      <xdr:nvCxnSpPr>
        <xdr:cNvPr id="254" name="直線コネクタ 253"/>
        <xdr:cNvCxnSpPr/>
      </xdr:nvCxnSpPr>
      <xdr:spPr>
        <a:xfrm flipV="1">
          <a:off x="14401800" y="14271777"/>
          <a:ext cx="889000" cy="90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55" name="フローチャート : 判断 25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56" name="テキスト ボックス 25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88</xdr:row>
      <xdr:rowOff>91923</xdr:rowOff>
    </xdr:to>
    <xdr:cxnSp macro="">
      <xdr:nvCxnSpPr>
        <xdr:cNvPr id="257" name="直線コネクタ 256"/>
        <xdr:cNvCxnSpPr/>
      </xdr:nvCxnSpPr>
      <xdr:spPr>
        <a:xfrm>
          <a:off x="13512800" y="151105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75595</xdr:rowOff>
    </xdr:from>
    <xdr:to>
      <xdr:col>21</xdr:col>
      <xdr:colOff>50800</xdr:colOff>
      <xdr:row>89</xdr:row>
      <xdr:rowOff>5745</xdr:rowOff>
    </xdr:to>
    <xdr:sp macro="" textlink="">
      <xdr:nvSpPr>
        <xdr:cNvPr id="258" name="フローチャート : 判断 257"/>
        <xdr:cNvSpPr/>
      </xdr:nvSpPr>
      <xdr:spPr>
        <a:xfrm>
          <a:off x="14351000" y="151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59" name="テキスト ボックス 258"/>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60" name="フローチャート : 判断 259"/>
        <xdr:cNvSpPr/>
      </xdr:nvSpPr>
      <xdr:spPr>
        <a:xfrm>
          <a:off x="13462000" y="152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61" name="テキスト ボックス 260"/>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7" name="円/楕円 266"/>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68"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69" name="円/楕円 26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0" name="テキスト ボックス 26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71" name="円/楕円 27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72" name="テキスト ボックス 271"/>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73" name="円/楕円 27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152900</xdr:rowOff>
    </xdr:from>
    <xdr:ext cx="762000" cy="259045"/>
    <xdr:sp macro="" textlink="">
      <xdr:nvSpPr>
        <xdr:cNvPr id="274" name="テキスト ボックス 273"/>
        <xdr:cNvSpPr txBox="1"/>
      </xdr:nvSpPr>
      <xdr:spPr>
        <a:xfrm>
          <a:off x="14020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75" name="円/楕円 274"/>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76" name="テキスト ボックス 275"/>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土が東西に長く、離島、中山間地域を抱える本県は、行政サービスを実施する上で非効率な面があることから、国が定めている教員や警察官をはじめとした職員数及び人件費・物件費等の内部管理経費が多くならざるを得ない状況にあります。</a:t>
          </a:r>
        </a:p>
        <a:p>
          <a:r>
            <a:rPr kumimoji="1" lang="ja-JP" altLang="en-US" sz="1300">
              <a:latin typeface="ＭＳ Ｐゴシック"/>
            </a:rPr>
            <a:t>　このような状況においても、教員・警察官等を除いた一般行政部門を中心とする職員については、平成</a:t>
          </a:r>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29</a:t>
          </a:r>
          <a:r>
            <a:rPr kumimoji="1" lang="ja-JP" altLang="en-US" sz="1300">
              <a:latin typeface="ＭＳ Ｐゴシック"/>
            </a:rPr>
            <a:t>年度までの間に、</a:t>
          </a:r>
          <a:r>
            <a:rPr kumimoji="1" lang="en-US" altLang="ja-JP" sz="1300">
              <a:latin typeface="ＭＳ Ｐゴシック"/>
            </a:rPr>
            <a:t>1,300</a:t>
          </a:r>
          <a:r>
            <a:rPr kumimoji="1" lang="ja-JP" altLang="en-US" sz="1300">
              <a:latin typeface="ＭＳ Ｐゴシック"/>
            </a:rPr>
            <a:t>人程度の定員削減に取り組んでいます。</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1" name="直線コネクタ 29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2" name="テキスト ボックス 29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3" name="直線コネクタ 29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4" name="テキスト ボックス 29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5" name="直線コネクタ 29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6" name="テキスト ボックス 29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7" name="直線コネクタ 29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8" name="テキスト ボックス 29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9" name="直線コネクタ 29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0" name="テキスト ボックス 29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40695</xdr:rowOff>
    </xdr:from>
    <xdr:to>
      <xdr:col>24</xdr:col>
      <xdr:colOff>558800</xdr:colOff>
      <xdr:row>67</xdr:row>
      <xdr:rowOff>134503</xdr:rowOff>
    </xdr:to>
    <xdr:cxnSp macro="">
      <xdr:nvCxnSpPr>
        <xdr:cNvPr id="304" name="直線コネクタ 303"/>
        <xdr:cNvCxnSpPr/>
      </xdr:nvCxnSpPr>
      <xdr:spPr>
        <a:xfrm flipV="1">
          <a:off x="17018000" y="9984795"/>
          <a:ext cx="0" cy="1636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106580</xdr:rowOff>
    </xdr:from>
    <xdr:ext cx="762000" cy="259045"/>
    <xdr:sp macro="" textlink="">
      <xdr:nvSpPr>
        <xdr:cNvPr id="305" name="定員管理の状況最小値テキスト"/>
        <xdr:cNvSpPr txBox="1"/>
      </xdr:nvSpPr>
      <xdr:spPr>
        <a:xfrm>
          <a:off x="17106900" y="1159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1,805.55</a:t>
          </a:r>
          <a:endParaRPr kumimoji="1" lang="ja-JP" altLang="en-US" sz="1000" b="1">
            <a:latin typeface="ＭＳ Ｐゴシック"/>
          </a:endParaRPr>
        </a:p>
      </xdr:txBody>
    </xdr:sp>
    <xdr:clientData/>
  </xdr:oneCellAnchor>
  <xdr:twoCellAnchor>
    <xdr:from>
      <xdr:col>24</xdr:col>
      <xdr:colOff>469900</xdr:colOff>
      <xdr:row>67</xdr:row>
      <xdr:rowOff>134503</xdr:rowOff>
    </xdr:from>
    <xdr:to>
      <xdr:col>24</xdr:col>
      <xdr:colOff>647700</xdr:colOff>
      <xdr:row>67</xdr:row>
      <xdr:rowOff>134503</xdr:rowOff>
    </xdr:to>
    <xdr:cxnSp macro="">
      <xdr:nvCxnSpPr>
        <xdr:cNvPr id="306" name="直線コネクタ 305"/>
        <xdr:cNvCxnSpPr/>
      </xdr:nvCxnSpPr>
      <xdr:spPr>
        <a:xfrm>
          <a:off x="16929100" y="1162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127072</xdr:rowOff>
    </xdr:from>
    <xdr:ext cx="762000" cy="259045"/>
    <xdr:sp macro="" textlink="">
      <xdr:nvSpPr>
        <xdr:cNvPr id="307" name="定員管理の状況最大値テキスト"/>
        <xdr:cNvSpPr txBox="1"/>
      </xdr:nvSpPr>
      <xdr:spPr>
        <a:xfrm>
          <a:off x="17106900" y="97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1,398.54</a:t>
          </a:r>
          <a:endParaRPr kumimoji="1" lang="ja-JP" altLang="en-US" sz="1000" b="1">
            <a:latin typeface="ＭＳ Ｐゴシック"/>
          </a:endParaRPr>
        </a:p>
      </xdr:txBody>
    </xdr:sp>
    <xdr:clientData/>
  </xdr:oneCellAnchor>
  <xdr:twoCellAnchor>
    <xdr:from>
      <xdr:col>24</xdr:col>
      <xdr:colOff>469900</xdr:colOff>
      <xdr:row>58</xdr:row>
      <xdr:rowOff>40695</xdr:rowOff>
    </xdr:from>
    <xdr:to>
      <xdr:col>24</xdr:col>
      <xdr:colOff>647700</xdr:colOff>
      <xdr:row>58</xdr:row>
      <xdr:rowOff>40695</xdr:rowOff>
    </xdr:to>
    <xdr:cxnSp macro="">
      <xdr:nvCxnSpPr>
        <xdr:cNvPr id="308" name="直線コネクタ 307"/>
        <xdr:cNvCxnSpPr/>
      </xdr:nvCxnSpPr>
      <xdr:spPr>
        <a:xfrm>
          <a:off x="16929100" y="998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104462</xdr:rowOff>
    </xdr:from>
    <xdr:to>
      <xdr:col>24</xdr:col>
      <xdr:colOff>558800</xdr:colOff>
      <xdr:row>67</xdr:row>
      <xdr:rowOff>134503</xdr:rowOff>
    </xdr:to>
    <xdr:cxnSp macro="">
      <xdr:nvCxnSpPr>
        <xdr:cNvPr id="309" name="直線コネクタ 308"/>
        <xdr:cNvCxnSpPr/>
      </xdr:nvCxnSpPr>
      <xdr:spPr>
        <a:xfrm>
          <a:off x="16179800" y="11591612"/>
          <a:ext cx="8382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124708</xdr:rowOff>
    </xdr:from>
    <xdr:ext cx="762000" cy="259045"/>
    <xdr:sp macro="" textlink="">
      <xdr:nvSpPr>
        <xdr:cNvPr id="310" name="定員管理の状況平均値テキスト"/>
        <xdr:cNvSpPr txBox="1"/>
      </xdr:nvSpPr>
      <xdr:spPr>
        <a:xfrm>
          <a:off x="17106900" y="1075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1,641.11</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108181</xdr:rowOff>
    </xdr:from>
    <xdr:to>
      <xdr:col>24</xdr:col>
      <xdr:colOff>609600</xdr:colOff>
      <xdr:row>64</xdr:row>
      <xdr:rowOff>38331</xdr:rowOff>
    </xdr:to>
    <xdr:sp macro="" textlink="">
      <xdr:nvSpPr>
        <xdr:cNvPr id="311" name="フローチャート : 判断 310"/>
        <xdr:cNvSpPr/>
      </xdr:nvSpPr>
      <xdr:spPr>
        <a:xfrm>
          <a:off x="16967200" y="1090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54754</xdr:rowOff>
    </xdr:from>
    <xdr:to>
      <xdr:col>23</xdr:col>
      <xdr:colOff>406400</xdr:colOff>
      <xdr:row>67</xdr:row>
      <xdr:rowOff>104462</xdr:rowOff>
    </xdr:to>
    <xdr:cxnSp macro="">
      <xdr:nvCxnSpPr>
        <xdr:cNvPr id="312" name="直線コネクタ 311"/>
        <xdr:cNvCxnSpPr/>
      </xdr:nvCxnSpPr>
      <xdr:spPr>
        <a:xfrm>
          <a:off x="15290800" y="11541904"/>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155931</xdr:rowOff>
    </xdr:from>
    <xdr:to>
      <xdr:col>23</xdr:col>
      <xdr:colOff>457200</xdr:colOff>
      <xdr:row>62</xdr:row>
      <xdr:rowOff>86081</xdr:rowOff>
    </xdr:to>
    <xdr:sp macro="" textlink="">
      <xdr:nvSpPr>
        <xdr:cNvPr id="313" name="フローチャート : 判断 312"/>
        <xdr:cNvSpPr/>
      </xdr:nvSpPr>
      <xdr:spPr>
        <a:xfrm>
          <a:off x="161290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96258</xdr:rowOff>
    </xdr:from>
    <xdr:ext cx="736600" cy="259045"/>
    <xdr:sp macro="" textlink="">
      <xdr:nvSpPr>
        <xdr:cNvPr id="314" name="テキスト ボックス 313"/>
        <xdr:cNvSpPr txBox="1"/>
      </xdr:nvSpPr>
      <xdr:spPr>
        <a:xfrm>
          <a:off x="15798800" y="1038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54754</xdr:rowOff>
    </xdr:from>
    <xdr:to>
      <xdr:col>22</xdr:col>
      <xdr:colOff>203200</xdr:colOff>
      <xdr:row>67</xdr:row>
      <xdr:rowOff>83750</xdr:rowOff>
    </xdr:to>
    <xdr:cxnSp macro="">
      <xdr:nvCxnSpPr>
        <xdr:cNvPr id="315" name="直線コネクタ 314"/>
        <xdr:cNvCxnSpPr/>
      </xdr:nvCxnSpPr>
      <xdr:spPr>
        <a:xfrm flipV="1">
          <a:off x="14401800" y="11541904"/>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22779</xdr:rowOff>
    </xdr:from>
    <xdr:to>
      <xdr:col>22</xdr:col>
      <xdr:colOff>254000</xdr:colOff>
      <xdr:row>60</xdr:row>
      <xdr:rowOff>124379</xdr:rowOff>
    </xdr:to>
    <xdr:sp macro="" textlink="">
      <xdr:nvSpPr>
        <xdr:cNvPr id="316" name="フローチャート : 判断 315"/>
        <xdr:cNvSpPr/>
      </xdr:nvSpPr>
      <xdr:spPr>
        <a:xfrm>
          <a:off x="15240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134556</xdr:rowOff>
    </xdr:from>
    <xdr:ext cx="762000" cy="259045"/>
    <xdr:sp macro="" textlink="">
      <xdr:nvSpPr>
        <xdr:cNvPr id="317" name="テキスト ボックス 316"/>
        <xdr:cNvSpPr txBox="1"/>
      </xdr:nvSpPr>
      <xdr:spPr>
        <a:xfrm>
          <a:off x="14909800" y="100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83750</xdr:rowOff>
    </xdr:from>
    <xdr:to>
      <xdr:col>21</xdr:col>
      <xdr:colOff>0</xdr:colOff>
      <xdr:row>67</xdr:row>
      <xdr:rowOff>155054</xdr:rowOff>
    </xdr:to>
    <xdr:cxnSp macro="">
      <xdr:nvCxnSpPr>
        <xdr:cNvPr id="318" name="直線コネクタ 317"/>
        <xdr:cNvCxnSpPr/>
      </xdr:nvCxnSpPr>
      <xdr:spPr>
        <a:xfrm flipV="1">
          <a:off x="13512800" y="11570900"/>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27002</xdr:rowOff>
    </xdr:from>
    <xdr:to>
      <xdr:col>21</xdr:col>
      <xdr:colOff>50800</xdr:colOff>
      <xdr:row>60</xdr:row>
      <xdr:rowOff>128602</xdr:rowOff>
    </xdr:to>
    <xdr:sp macro="" textlink="">
      <xdr:nvSpPr>
        <xdr:cNvPr id="319" name="フローチャート : 判断 318"/>
        <xdr:cNvSpPr/>
      </xdr:nvSpPr>
      <xdr:spPr>
        <a:xfrm>
          <a:off x="14351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138779</xdr:rowOff>
    </xdr:from>
    <xdr:ext cx="762000" cy="259045"/>
    <xdr:sp macro="" textlink="">
      <xdr:nvSpPr>
        <xdr:cNvPr id="320" name="テキスト ボックス 319"/>
        <xdr:cNvSpPr txBox="1"/>
      </xdr:nvSpPr>
      <xdr:spPr>
        <a:xfrm>
          <a:off x="14020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118414</xdr:rowOff>
    </xdr:from>
    <xdr:to>
      <xdr:col>19</xdr:col>
      <xdr:colOff>533400</xdr:colOff>
      <xdr:row>61</xdr:row>
      <xdr:rowOff>48564</xdr:rowOff>
    </xdr:to>
    <xdr:sp macro="" textlink="">
      <xdr:nvSpPr>
        <xdr:cNvPr id="321" name="フローチャート : 判断 320"/>
        <xdr:cNvSpPr/>
      </xdr:nvSpPr>
      <xdr:spPr>
        <a:xfrm>
          <a:off x="13462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58741</xdr:rowOff>
    </xdr:from>
    <xdr:ext cx="762000" cy="259045"/>
    <xdr:sp macro="" textlink="">
      <xdr:nvSpPr>
        <xdr:cNvPr id="322" name="テキスト ボックス 321"/>
        <xdr:cNvSpPr txBox="1"/>
      </xdr:nvSpPr>
      <xdr:spPr>
        <a:xfrm>
          <a:off x="13131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67</xdr:row>
      <xdr:rowOff>83703</xdr:rowOff>
    </xdr:from>
    <xdr:to>
      <xdr:col>24</xdr:col>
      <xdr:colOff>609600</xdr:colOff>
      <xdr:row>68</xdr:row>
      <xdr:rowOff>13853</xdr:rowOff>
    </xdr:to>
    <xdr:sp macro="" textlink="">
      <xdr:nvSpPr>
        <xdr:cNvPr id="328" name="円/楕円 327"/>
        <xdr:cNvSpPr/>
      </xdr:nvSpPr>
      <xdr:spPr>
        <a:xfrm>
          <a:off x="16967200" y="11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151030</xdr:rowOff>
    </xdr:from>
    <xdr:ext cx="762000" cy="259045"/>
    <xdr:sp macro="" textlink="">
      <xdr:nvSpPr>
        <xdr:cNvPr id="329" name="定員管理の状況該当値テキスト"/>
        <xdr:cNvSpPr txBox="1"/>
      </xdr:nvSpPr>
      <xdr:spPr>
        <a:xfrm>
          <a:off x="17106900" y="1146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1,805.55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53662</xdr:rowOff>
    </xdr:from>
    <xdr:to>
      <xdr:col>23</xdr:col>
      <xdr:colOff>457200</xdr:colOff>
      <xdr:row>67</xdr:row>
      <xdr:rowOff>155262</xdr:rowOff>
    </xdr:to>
    <xdr:sp macro="" textlink="">
      <xdr:nvSpPr>
        <xdr:cNvPr id="330" name="円/楕円 329"/>
        <xdr:cNvSpPr/>
      </xdr:nvSpPr>
      <xdr:spPr>
        <a:xfrm>
          <a:off x="16129000" y="115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140039</xdr:rowOff>
    </xdr:from>
    <xdr:ext cx="736600" cy="259045"/>
    <xdr:sp macro="" textlink="">
      <xdr:nvSpPr>
        <xdr:cNvPr id="331" name="テキスト ボックス 330"/>
        <xdr:cNvSpPr txBox="1"/>
      </xdr:nvSpPr>
      <xdr:spPr>
        <a:xfrm>
          <a:off x="15798800" y="1162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1,798.08</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3954</xdr:rowOff>
    </xdr:from>
    <xdr:to>
      <xdr:col>22</xdr:col>
      <xdr:colOff>254000</xdr:colOff>
      <xdr:row>67</xdr:row>
      <xdr:rowOff>105554</xdr:rowOff>
    </xdr:to>
    <xdr:sp macro="" textlink="">
      <xdr:nvSpPr>
        <xdr:cNvPr id="332" name="円/楕円 331"/>
        <xdr:cNvSpPr/>
      </xdr:nvSpPr>
      <xdr:spPr>
        <a:xfrm>
          <a:off x="15240000" y="1149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90331</xdr:rowOff>
    </xdr:from>
    <xdr:ext cx="762000" cy="259045"/>
    <xdr:sp macro="" textlink="">
      <xdr:nvSpPr>
        <xdr:cNvPr id="333" name="テキスト ボックス 332"/>
        <xdr:cNvSpPr txBox="1"/>
      </xdr:nvSpPr>
      <xdr:spPr>
        <a:xfrm>
          <a:off x="14909800" y="115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1,785.72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32950</xdr:rowOff>
    </xdr:from>
    <xdr:to>
      <xdr:col>21</xdr:col>
      <xdr:colOff>50800</xdr:colOff>
      <xdr:row>67</xdr:row>
      <xdr:rowOff>134550</xdr:rowOff>
    </xdr:to>
    <xdr:sp macro="" textlink="">
      <xdr:nvSpPr>
        <xdr:cNvPr id="334" name="円/楕円 333"/>
        <xdr:cNvSpPr/>
      </xdr:nvSpPr>
      <xdr:spPr>
        <a:xfrm>
          <a:off x="14351000" y="115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119327</xdr:rowOff>
    </xdr:from>
    <xdr:ext cx="762000" cy="259045"/>
    <xdr:sp macro="" textlink="">
      <xdr:nvSpPr>
        <xdr:cNvPr id="335" name="テキスト ボックス 334"/>
        <xdr:cNvSpPr txBox="1"/>
      </xdr:nvSpPr>
      <xdr:spPr>
        <a:xfrm>
          <a:off x="14020800" y="1160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1,792.93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104254</xdr:rowOff>
    </xdr:from>
    <xdr:to>
      <xdr:col>19</xdr:col>
      <xdr:colOff>533400</xdr:colOff>
      <xdr:row>68</xdr:row>
      <xdr:rowOff>34404</xdr:rowOff>
    </xdr:to>
    <xdr:sp macro="" textlink="">
      <xdr:nvSpPr>
        <xdr:cNvPr id="336" name="円/楕円 335"/>
        <xdr:cNvSpPr/>
      </xdr:nvSpPr>
      <xdr:spPr>
        <a:xfrm>
          <a:off x="13462000" y="115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19181</xdr:rowOff>
    </xdr:from>
    <xdr:ext cx="762000" cy="259045"/>
    <xdr:sp macro="" textlink="">
      <xdr:nvSpPr>
        <xdr:cNvPr id="337" name="テキスト ボックス 336"/>
        <xdr:cNvSpPr txBox="1"/>
      </xdr:nvSpPr>
      <xdr:spPr>
        <a:xfrm>
          <a:off x="13131800" y="116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道路整備など社会資本の整備や戦略的プロジェクトを推進してきた結果、生活・社会基盤の整備水準は相当程度向上してきたものの、その財源である県債残高や公債費負担が財政運営に重くのしかかっています。</a:t>
          </a:r>
        </a:p>
        <a:p>
          <a:r>
            <a:rPr kumimoji="1" lang="ja-JP" altLang="en-US" sz="1200">
              <a:latin typeface="ＭＳ Ｐゴシック"/>
            </a:rPr>
            <a:t>　このような状況において、財政健全化のため県債の新規発行の抑制や執行節減により生じた財源を活用した繰上償還（</a:t>
          </a:r>
          <a:r>
            <a:rPr kumimoji="1" lang="en-US" altLang="ja-JP" sz="1200">
              <a:latin typeface="ＭＳ Ｐゴシック"/>
            </a:rPr>
            <a:t>H23</a:t>
          </a:r>
          <a:r>
            <a:rPr kumimoji="1" lang="ja-JP" altLang="en-US" sz="1200">
              <a:latin typeface="ＭＳ Ｐゴシック"/>
            </a:rPr>
            <a:t>～</a:t>
          </a:r>
          <a:r>
            <a:rPr kumimoji="1" lang="en-US" altLang="ja-JP" sz="1200">
              <a:latin typeface="ＭＳ Ｐゴシック"/>
            </a:rPr>
            <a:t>27</a:t>
          </a:r>
          <a:r>
            <a:rPr kumimoji="1" lang="ja-JP" altLang="en-US" sz="1200">
              <a:latin typeface="ＭＳ Ｐゴシック"/>
            </a:rPr>
            <a:t>　</a:t>
          </a:r>
          <a:r>
            <a:rPr kumimoji="1" lang="en-US" altLang="ja-JP" sz="1200">
              <a:latin typeface="ＭＳ Ｐゴシック"/>
            </a:rPr>
            <a:t>499</a:t>
          </a:r>
          <a:r>
            <a:rPr kumimoji="1" lang="ja-JP" altLang="en-US" sz="1200">
              <a:latin typeface="ＭＳ Ｐゴシック"/>
            </a:rPr>
            <a:t>億円程度）を進めてきた結果、近年は減少傾向となっており、類似団体平均を下回っています。</a:t>
          </a:r>
        </a:p>
        <a:p>
          <a:r>
            <a:rPr kumimoji="1" lang="ja-JP" altLang="en-US" sz="1200">
              <a:latin typeface="ＭＳ Ｐゴシック"/>
            </a:rPr>
            <a:t>　今後も、引き続き県債の新規発行の抑制、県債残高の圧縮に努めます。</a:t>
          </a: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2" name="直線コネクタ 35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3" name="テキスト ボックス 35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4" name="直線コネクタ 35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5" name="テキスト ボックス 35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6" name="直線コネクタ 35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7" name="テキスト ボックス 35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8" name="直線コネクタ 35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9" name="テキスト ボックス 35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42</xdr:row>
      <xdr:rowOff>49530</xdr:rowOff>
    </xdr:to>
    <xdr:cxnSp macro="">
      <xdr:nvCxnSpPr>
        <xdr:cNvPr id="363" name="直線コネクタ 362"/>
        <xdr:cNvCxnSpPr/>
      </xdr:nvCxnSpPr>
      <xdr:spPr>
        <a:xfrm flipV="1">
          <a:off x="17018000" y="638175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21607</xdr:rowOff>
    </xdr:from>
    <xdr:ext cx="762000" cy="259045"/>
    <xdr:sp macro="" textlink="">
      <xdr:nvSpPr>
        <xdr:cNvPr id="364" name="公債費負担の状況最小値テキスト"/>
        <xdr:cNvSpPr txBox="1"/>
      </xdr:nvSpPr>
      <xdr:spPr>
        <a:xfrm>
          <a:off x="171069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24</xdr:col>
      <xdr:colOff>469900</xdr:colOff>
      <xdr:row>42</xdr:row>
      <xdr:rowOff>49530</xdr:rowOff>
    </xdr:from>
    <xdr:to>
      <xdr:col>24</xdr:col>
      <xdr:colOff>647700</xdr:colOff>
      <xdr:row>42</xdr:row>
      <xdr:rowOff>49530</xdr:rowOff>
    </xdr:to>
    <xdr:cxnSp macro="">
      <xdr:nvCxnSpPr>
        <xdr:cNvPr id="365" name="直線コネクタ 364"/>
        <xdr:cNvCxnSpPr/>
      </xdr:nvCxnSpPr>
      <xdr:spPr>
        <a:xfrm>
          <a:off x="16929100" y="72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66"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67" name="直線コネクタ 366"/>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40</xdr:row>
      <xdr:rowOff>30480</xdr:rowOff>
    </xdr:to>
    <xdr:cxnSp macro="">
      <xdr:nvCxnSpPr>
        <xdr:cNvPr id="368" name="直線コネクタ 367"/>
        <xdr:cNvCxnSpPr/>
      </xdr:nvCxnSpPr>
      <xdr:spPr>
        <a:xfrm flipV="1">
          <a:off x="16179800" y="638175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69"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0" name="フローチャート : 判断 369"/>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41</xdr:row>
      <xdr:rowOff>3810</xdr:rowOff>
    </xdr:to>
    <xdr:cxnSp macro="">
      <xdr:nvCxnSpPr>
        <xdr:cNvPr id="371" name="直線コネクタ 370"/>
        <xdr:cNvCxnSpPr/>
      </xdr:nvCxnSpPr>
      <xdr:spPr>
        <a:xfrm flipV="1">
          <a:off x="15290800" y="6888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72" name="フローチャート : 判断 37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73" name="テキスト ボックス 37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42</xdr:row>
      <xdr:rowOff>170180</xdr:rowOff>
    </xdr:to>
    <xdr:cxnSp macro="">
      <xdr:nvCxnSpPr>
        <xdr:cNvPr id="374" name="直線コネクタ 373"/>
        <xdr:cNvCxnSpPr/>
      </xdr:nvCxnSpPr>
      <xdr:spPr>
        <a:xfrm flipV="1">
          <a:off x="14401800" y="703326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75" name="フローチャート : 判断 374"/>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76" name="テキスト ボックス 37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44</xdr:row>
      <xdr:rowOff>165100</xdr:rowOff>
    </xdr:to>
    <xdr:cxnSp macro="">
      <xdr:nvCxnSpPr>
        <xdr:cNvPr id="377" name="直線コネクタ 376"/>
        <xdr:cNvCxnSpPr/>
      </xdr:nvCxnSpPr>
      <xdr:spPr>
        <a:xfrm flipV="1">
          <a:off x="13512800" y="737108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116840</xdr:rowOff>
    </xdr:from>
    <xdr:to>
      <xdr:col>21</xdr:col>
      <xdr:colOff>50800</xdr:colOff>
      <xdr:row>44</xdr:row>
      <xdr:rowOff>46990</xdr:rowOff>
    </xdr:to>
    <xdr:sp macro="" textlink="">
      <xdr:nvSpPr>
        <xdr:cNvPr id="378" name="フローチャート : 判断 377"/>
        <xdr:cNvSpPr/>
      </xdr:nvSpPr>
      <xdr:spPr>
        <a:xfrm>
          <a:off x="14351000" y="748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79" name="テキスト ボックス 378"/>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380" name="フローチャート : 判断 379"/>
        <xdr:cNvSpPr/>
      </xdr:nvSpPr>
      <xdr:spPr>
        <a:xfrm>
          <a:off x="13462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129557</xdr:rowOff>
    </xdr:from>
    <xdr:ext cx="762000" cy="259045"/>
    <xdr:sp macro="" textlink="">
      <xdr:nvSpPr>
        <xdr:cNvPr id="381" name="テキスト ボックス 380"/>
        <xdr:cNvSpPr txBox="1"/>
      </xdr:nvSpPr>
      <xdr:spPr>
        <a:xfrm>
          <a:off x="13131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円/楕円 386"/>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80027</xdr:rowOff>
    </xdr:from>
    <xdr:ext cx="762000" cy="259045"/>
    <xdr:sp macro="" textlink="">
      <xdr:nvSpPr>
        <xdr:cNvPr id="388"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89" name="円/楕円 388"/>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90" name="テキスト ボックス 389"/>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1" name="円/楕円 390"/>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2" name="テキスト ボックス 391"/>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393" name="円/楕円 392"/>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59707</xdr:rowOff>
    </xdr:from>
    <xdr:ext cx="762000" cy="259045"/>
    <xdr:sp macro="" textlink="">
      <xdr:nvSpPr>
        <xdr:cNvPr id="394" name="テキスト ボックス 393"/>
        <xdr:cNvSpPr txBox="1"/>
      </xdr:nvSpPr>
      <xdr:spPr>
        <a:xfrm>
          <a:off x="14020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5" name="円/楕円 394"/>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6" name="テキスト ボックス 395"/>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一般会計等に係る地方債の現在高は、県債の新規発行の抑制や繰上償還に努めたことにより減少傾向にあることから、将来負担比率も改善傾向にあります。平成</a:t>
          </a:r>
          <a:r>
            <a:rPr kumimoji="1" lang="en-US" altLang="ja-JP" sz="1300">
              <a:latin typeface="ＭＳ Ｐゴシック"/>
            </a:rPr>
            <a:t>27</a:t>
          </a:r>
          <a:r>
            <a:rPr kumimoji="1" lang="ja-JP" altLang="en-US" sz="1300">
              <a:latin typeface="ＭＳ Ｐゴシック"/>
            </a:rPr>
            <a:t>年度は、地方債の現在高が前年度から</a:t>
          </a:r>
          <a:r>
            <a:rPr kumimoji="1" lang="en-US" altLang="ja-JP" sz="1300">
              <a:latin typeface="ＭＳ Ｐゴシック"/>
            </a:rPr>
            <a:t>135</a:t>
          </a:r>
          <a:r>
            <a:rPr kumimoji="1" lang="ja-JP" altLang="en-US" sz="1300">
              <a:latin typeface="ＭＳ Ｐゴシック"/>
            </a:rPr>
            <a:t>億円減少したことにより、比率は改善しています。</a:t>
          </a:r>
        </a:p>
        <a:p>
          <a:r>
            <a:rPr kumimoji="1" lang="ja-JP" altLang="en-US" sz="1300">
              <a:latin typeface="ＭＳ Ｐゴシック"/>
            </a:rPr>
            <a:t>　今後も、財政規模が類似している他県の状況も踏まえつつ、県債の新規発行の抑制や繰上償還に取り組み、将来負担比率の改善に努めます。</a:t>
          </a: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1" name="直線コネクタ 41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2" name="テキスト ボックス 41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3" name="直線コネクタ 41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4" name="テキスト ボックス 41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5" name="直線コネクタ 41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6" name="テキスト ボックス 41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7" name="直線コネクタ 41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18" name="テキスト ボックス 41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19" name="直線コネクタ 41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0" name="テキスト ボックス 41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1" name="直線コネクタ 42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2" name="テキスト ボックス 42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92166</xdr:rowOff>
    </xdr:from>
    <xdr:to>
      <xdr:col>24</xdr:col>
      <xdr:colOff>558800</xdr:colOff>
      <xdr:row>23</xdr:row>
      <xdr:rowOff>73902</xdr:rowOff>
    </xdr:to>
    <xdr:cxnSp macro="">
      <xdr:nvCxnSpPr>
        <xdr:cNvPr id="426" name="直線コネクタ 425"/>
        <xdr:cNvCxnSpPr/>
      </xdr:nvCxnSpPr>
      <xdr:spPr>
        <a:xfrm flipV="1">
          <a:off x="17018000" y="2492466"/>
          <a:ext cx="0" cy="1524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45979</xdr:rowOff>
    </xdr:from>
    <xdr:ext cx="762000" cy="259045"/>
    <xdr:sp macro="" textlink="">
      <xdr:nvSpPr>
        <xdr:cNvPr id="427" name="将来負担の状況最小値テキスト"/>
        <xdr:cNvSpPr txBox="1"/>
      </xdr:nvSpPr>
      <xdr:spPr>
        <a:xfrm>
          <a:off x="17106900" y="398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238.3</a:t>
          </a:r>
          <a:endParaRPr kumimoji="1" lang="ja-JP" altLang="en-US" sz="1000" b="1">
            <a:latin typeface="ＭＳ Ｐゴシック"/>
          </a:endParaRPr>
        </a:p>
      </xdr:txBody>
    </xdr:sp>
    <xdr:clientData/>
  </xdr:oneCellAnchor>
  <xdr:twoCellAnchor>
    <xdr:from>
      <xdr:col>24</xdr:col>
      <xdr:colOff>469900</xdr:colOff>
      <xdr:row>23</xdr:row>
      <xdr:rowOff>73902</xdr:rowOff>
    </xdr:from>
    <xdr:to>
      <xdr:col>24</xdr:col>
      <xdr:colOff>647700</xdr:colOff>
      <xdr:row>23</xdr:row>
      <xdr:rowOff>73902</xdr:rowOff>
    </xdr:to>
    <xdr:cxnSp macro="">
      <xdr:nvCxnSpPr>
        <xdr:cNvPr id="428" name="直線コネクタ 427"/>
        <xdr:cNvCxnSpPr/>
      </xdr:nvCxnSpPr>
      <xdr:spPr>
        <a:xfrm>
          <a:off x="16929100" y="401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7093</xdr:rowOff>
    </xdr:from>
    <xdr:ext cx="762000" cy="259045"/>
    <xdr:sp macro="" textlink="">
      <xdr:nvSpPr>
        <xdr:cNvPr id="429" name="将来負担の状況最大値テキスト"/>
        <xdr:cNvSpPr txBox="1"/>
      </xdr:nvSpPr>
      <xdr:spPr>
        <a:xfrm>
          <a:off x="17106900" y="223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24</xdr:col>
      <xdr:colOff>469900</xdr:colOff>
      <xdr:row>14</xdr:row>
      <xdr:rowOff>92166</xdr:rowOff>
    </xdr:from>
    <xdr:to>
      <xdr:col>24</xdr:col>
      <xdr:colOff>647700</xdr:colOff>
      <xdr:row>14</xdr:row>
      <xdr:rowOff>92166</xdr:rowOff>
    </xdr:to>
    <xdr:cxnSp macro="">
      <xdr:nvCxnSpPr>
        <xdr:cNvPr id="430" name="直線コネクタ 429"/>
        <xdr:cNvCxnSpPr/>
      </xdr:nvCxnSpPr>
      <xdr:spPr>
        <a:xfrm>
          <a:off x="16929100" y="249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132564</xdr:rowOff>
    </xdr:from>
    <xdr:to>
      <xdr:col>24</xdr:col>
      <xdr:colOff>558800</xdr:colOff>
      <xdr:row>19</xdr:row>
      <xdr:rowOff>58783</xdr:rowOff>
    </xdr:to>
    <xdr:cxnSp macro="">
      <xdr:nvCxnSpPr>
        <xdr:cNvPr id="431" name="直線コネクタ 430"/>
        <xdr:cNvCxnSpPr/>
      </xdr:nvCxnSpPr>
      <xdr:spPr>
        <a:xfrm flipV="1">
          <a:off x="16179800" y="321866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111293</xdr:rowOff>
    </xdr:from>
    <xdr:ext cx="762000" cy="259045"/>
    <xdr:sp macro="" textlink="">
      <xdr:nvSpPr>
        <xdr:cNvPr id="432" name="将来負担の状況平均値テキスト"/>
        <xdr:cNvSpPr txBox="1"/>
      </xdr:nvSpPr>
      <xdr:spPr>
        <a:xfrm>
          <a:off x="17106900" y="3197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173.8</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139216</xdr:rowOff>
    </xdr:from>
    <xdr:to>
      <xdr:col>24</xdr:col>
      <xdr:colOff>609600</xdr:colOff>
      <xdr:row>19</xdr:row>
      <xdr:rowOff>69366</xdr:rowOff>
    </xdr:to>
    <xdr:sp macro="" textlink="">
      <xdr:nvSpPr>
        <xdr:cNvPr id="433" name="フローチャート : 判断 432"/>
        <xdr:cNvSpPr/>
      </xdr:nvSpPr>
      <xdr:spPr>
        <a:xfrm>
          <a:off x="16967200" y="322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58783</xdr:rowOff>
    </xdr:from>
    <xdr:to>
      <xdr:col>23</xdr:col>
      <xdr:colOff>406400</xdr:colOff>
      <xdr:row>19</xdr:row>
      <xdr:rowOff>69124</xdr:rowOff>
    </xdr:to>
    <xdr:cxnSp macro="">
      <xdr:nvCxnSpPr>
        <xdr:cNvPr id="434" name="直線コネクタ 433"/>
        <xdr:cNvCxnSpPr/>
      </xdr:nvCxnSpPr>
      <xdr:spPr>
        <a:xfrm flipV="1">
          <a:off x="15290800" y="331633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59025</xdr:rowOff>
    </xdr:from>
    <xdr:to>
      <xdr:col>23</xdr:col>
      <xdr:colOff>457200</xdr:colOff>
      <xdr:row>17</xdr:row>
      <xdr:rowOff>160625</xdr:rowOff>
    </xdr:to>
    <xdr:sp macro="" textlink="">
      <xdr:nvSpPr>
        <xdr:cNvPr id="435" name="フローチャート : 判断 434"/>
        <xdr:cNvSpPr/>
      </xdr:nvSpPr>
      <xdr:spPr>
        <a:xfrm>
          <a:off x="16129000" y="29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170802</xdr:rowOff>
    </xdr:from>
    <xdr:ext cx="736600" cy="259045"/>
    <xdr:sp macro="" textlink="">
      <xdr:nvSpPr>
        <xdr:cNvPr id="436" name="テキスト ボックス 435"/>
        <xdr:cNvSpPr txBox="1"/>
      </xdr:nvSpPr>
      <xdr:spPr>
        <a:xfrm>
          <a:off x="15798800" y="274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69124</xdr:rowOff>
    </xdr:from>
    <xdr:to>
      <xdr:col>22</xdr:col>
      <xdr:colOff>203200</xdr:colOff>
      <xdr:row>19</xdr:row>
      <xdr:rowOff>86360</xdr:rowOff>
    </xdr:to>
    <xdr:cxnSp macro="">
      <xdr:nvCxnSpPr>
        <xdr:cNvPr id="437" name="直線コネクタ 436"/>
        <xdr:cNvCxnSpPr/>
      </xdr:nvCxnSpPr>
      <xdr:spPr>
        <a:xfrm flipV="1">
          <a:off x="14401800" y="33266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115086</xdr:rowOff>
    </xdr:from>
    <xdr:to>
      <xdr:col>22</xdr:col>
      <xdr:colOff>254000</xdr:colOff>
      <xdr:row>19</xdr:row>
      <xdr:rowOff>45236</xdr:rowOff>
    </xdr:to>
    <xdr:sp macro="" textlink="">
      <xdr:nvSpPr>
        <xdr:cNvPr id="438" name="フローチャート : 判断 437"/>
        <xdr:cNvSpPr/>
      </xdr:nvSpPr>
      <xdr:spPr>
        <a:xfrm>
          <a:off x="15240000" y="320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55413</xdr:rowOff>
    </xdr:from>
    <xdr:ext cx="762000" cy="259045"/>
    <xdr:sp macro="" textlink="">
      <xdr:nvSpPr>
        <xdr:cNvPr id="439" name="テキスト ボックス 438"/>
        <xdr:cNvSpPr txBox="1"/>
      </xdr:nvSpPr>
      <xdr:spPr>
        <a:xfrm>
          <a:off x="14909800" y="297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86360</xdr:rowOff>
    </xdr:from>
    <xdr:to>
      <xdr:col>21</xdr:col>
      <xdr:colOff>0</xdr:colOff>
      <xdr:row>19</xdr:row>
      <xdr:rowOff>128875</xdr:rowOff>
    </xdr:to>
    <xdr:cxnSp macro="">
      <xdr:nvCxnSpPr>
        <xdr:cNvPr id="440" name="直線コネクタ 439"/>
        <xdr:cNvCxnSpPr/>
      </xdr:nvCxnSpPr>
      <xdr:spPr>
        <a:xfrm flipV="1">
          <a:off x="13512800" y="3343910"/>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119440</xdr:rowOff>
    </xdr:from>
    <xdr:to>
      <xdr:col>21</xdr:col>
      <xdr:colOff>50800</xdr:colOff>
      <xdr:row>20</xdr:row>
      <xdr:rowOff>49590</xdr:rowOff>
    </xdr:to>
    <xdr:sp macro="" textlink="">
      <xdr:nvSpPr>
        <xdr:cNvPr id="441" name="フローチャート : 判断 440"/>
        <xdr:cNvSpPr/>
      </xdr:nvSpPr>
      <xdr:spPr>
        <a:xfrm>
          <a:off x="14351000" y="337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34367</xdr:rowOff>
    </xdr:from>
    <xdr:ext cx="762000" cy="259045"/>
    <xdr:sp macro="" textlink="">
      <xdr:nvSpPr>
        <xdr:cNvPr id="442" name="テキスト ボックス 441"/>
        <xdr:cNvSpPr txBox="1"/>
      </xdr:nvSpPr>
      <xdr:spPr>
        <a:xfrm>
          <a:off x="14020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39914</xdr:rowOff>
    </xdr:from>
    <xdr:to>
      <xdr:col>19</xdr:col>
      <xdr:colOff>533400</xdr:colOff>
      <xdr:row>20</xdr:row>
      <xdr:rowOff>141514</xdr:rowOff>
    </xdr:to>
    <xdr:sp macro="" textlink="">
      <xdr:nvSpPr>
        <xdr:cNvPr id="443" name="フローチャート : 判断 442"/>
        <xdr:cNvSpPr/>
      </xdr:nvSpPr>
      <xdr:spPr>
        <a:xfrm>
          <a:off x="13462000" y="3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126291</xdr:rowOff>
    </xdr:from>
    <xdr:ext cx="762000" cy="259045"/>
    <xdr:sp macro="" textlink="">
      <xdr:nvSpPr>
        <xdr:cNvPr id="444" name="テキスト ボックス 443"/>
        <xdr:cNvSpPr txBox="1"/>
      </xdr:nvSpPr>
      <xdr:spPr>
        <a:xfrm>
          <a:off x="131318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81764</xdr:rowOff>
    </xdr:from>
    <xdr:to>
      <xdr:col>24</xdr:col>
      <xdr:colOff>609600</xdr:colOff>
      <xdr:row>19</xdr:row>
      <xdr:rowOff>11914</xdr:rowOff>
    </xdr:to>
    <xdr:sp macro="" textlink="">
      <xdr:nvSpPr>
        <xdr:cNvPr id="450" name="円/楕円 449"/>
        <xdr:cNvSpPr/>
      </xdr:nvSpPr>
      <xdr:spPr>
        <a:xfrm>
          <a:off x="16967200" y="3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98291</xdr:rowOff>
    </xdr:from>
    <xdr:ext cx="762000" cy="259045"/>
    <xdr:sp macro="" textlink="">
      <xdr:nvSpPr>
        <xdr:cNvPr id="451" name="将来負担の状況該当値テキスト"/>
        <xdr:cNvSpPr txBox="1"/>
      </xdr:nvSpPr>
      <xdr:spPr>
        <a:xfrm>
          <a:off x="171069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7983</xdr:rowOff>
    </xdr:from>
    <xdr:to>
      <xdr:col>23</xdr:col>
      <xdr:colOff>457200</xdr:colOff>
      <xdr:row>19</xdr:row>
      <xdr:rowOff>109583</xdr:rowOff>
    </xdr:to>
    <xdr:sp macro="" textlink="">
      <xdr:nvSpPr>
        <xdr:cNvPr id="452" name="円/楕円 451"/>
        <xdr:cNvSpPr/>
      </xdr:nvSpPr>
      <xdr:spPr>
        <a:xfrm>
          <a:off x="16129000" y="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94360</xdr:rowOff>
    </xdr:from>
    <xdr:ext cx="736600" cy="259045"/>
    <xdr:sp macro="" textlink="">
      <xdr:nvSpPr>
        <xdr:cNvPr id="453" name="テキスト ボックス 452"/>
        <xdr:cNvSpPr txBox="1"/>
      </xdr:nvSpPr>
      <xdr:spPr>
        <a:xfrm>
          <a:off x="15798800" y="335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18324</xdr:rowOff>
    </xdr:from>
    <xdr:to>
      <xdr:col>22</xdr:col>
      <xdr:colOff>254000</xdr:colOff>
      <xdr:row>19</xdr:row>
      <xdr:rowOff>119924</xdr:rowOff>
    </xdr:to>
    <xdr:sp macro="" textlink="">
      <xdr:nvSpPr>
        <xdr:cNvPr id="454" name="円/楕円 453"/>
        <xdr:cNvSpPr/>
      </xdr:nvSpPr>
      <xdr:spPr>
        <a:xfrm>
          <a:off x="15240000" y="32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104701</xdr:rowOff>
    </xdr:from>
    <xdr:ext cx="762000" cy="259045"/>
    <xdr:sp macro="" textlink="">
      <xdr:nvSpPr>
        <xdr:cNvPr id="455" name="テキスト ボックス 454"/>
        <xdr:cNvSpPr txBox="1"/>
      </xdr:nvSpPr>
      <xdr:spPr>
        <a:xfrm>
          <a:off x="14909800" y="33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35560</xdr:rowOff>
    </xdr:from>
    <xdr:to>
      <xdr:col>21</xdr:col>
      <xdr:colOff>50800</xdr:colOff>
      <xdr:row>19</xdr:row>
      <xdr:rowOff>137160</xdr:rowOff>
    </xdr:to>
    <xdr:sp macro="" textlink="">
      <xdr:nvSpPr>
        <xdr:cNvPr id="456" name="円/楕円 455"/>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147337</xdr:rowOff>
    </xdr:from>
    <xdr:ext cx="762000" cy="259045"/>
    <xdr:sp macro="" textlink="">
      <xdr:nvSpPr>
        <xdr:cNvPr id="457" name="テキスト ボックス 456"/>
        <xdr:cNvSpPr txBox="1"/>
      </xdr:nvSpPr>
      <xdr:spPr>
        <a:xfrm>
          <a:off x="14020800" y="30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78075</xdr:rowOff>
    </xdr:from>
    <xdr:to>
      <xdr:col>19</xdr:col>
      <xdr:colOff>533400</xdr:colOff>
      <xdr:row>20</xdr:row>
      <xdr:rowOff>8225</xdr:rowOff>
    </xdr:to>
    <xdr:sp macro="" textlink="">
      <xdr:nvSpPr>
        <xdr:cNvPr id="458" name="円/楕円 457"/>
        <xdr:cNvSpPr/>
      </xdr:nvSpPr>
      <xdr:spPr>
        <a:xfrm>
          <a:off x="13462000" y="33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18402</xdr:rowOff>
    </xdr:from>
    <xdr:ext cx="762000" cy="259045"/>
    <xdr:sp macro="" textlink="">
      <xdr:nvSpPr>
        <xdr:cNvPr id="459" name="テキスト ボックス 458"/>
        <xdr:cNvSpPr txBox="1"/>
      </xdr:nvSpPr>
      <xdr:spPr>
        <a:xfrm>
          <a:off x="13131800" y="310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701,394
695,113
6,708.24
519,007,334
501,782,562
8,386,168
289,303,463
984,709,004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年度からの地域給の導入や諸手当の見直しなどの取組により類似団体平均を下回っていますが、今後も、平成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月に策定した「財政健全化基本方針」に基づき、更なる取組を進めることとしています。</a:t>
          </a:r>
        </a:p>
        <a:p>
          <a:r>
            <a:rPr kumimoji="1" lang="ja-JP" altLang="en-US" sz="1300">
              <a:latin typeface="ＭＳ Ｐゴシック"/>
            </a:rPr>
            <a:t>　このような状況において教員・警察官等を除いた一般行政部門を中心とする職員については、平成</a:t>
          </a:r>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29</a:t>
          </a:r>
          <a:r>
            <a:rPr kumimoji="1" lang="ja-JP" altLang="en-US" sz="1300">
              <a:latin typeface="ＭＳ Ｐゴシック"/>
            </a:rPr>
            <a:t>年度までの間に、</a:t>
          </a:r>
          <a:r>
            <a:rPr kumimoji="1" lang="en-US" altLang="ja-JP" sz="1300">
              <a:latin typeface="ＭＳ Ｐゴシック"/>
            </a:rPr>
            <a:t>1,300</a:t>
          </a:r>
          <a:r>
            <a:rPr kumimoji="1" lang="ja-JP" altLang="en-US" sz="1300">
              <a:latin typeface="ＭＳ Ｐゴシック"/>
            </a:rPr>
            <a:t>人程度の定員削減に取り組んでいます。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31750</xdr:rowOff>
    </xdr:from>
    <xdr:to>
      <xdr:col>7</xdr:col>
      <xdr:colOff>15875</xdr:colOff>
      <xdr:row>36</xdr:row>
      <xdr:rowOff>107950</xdr:rowOff>
    </xdr:to>
    <xdr:cxnSp macro="">
      <xdr:nvCxnSpPr>
        <xdr:cNvPr id="60" name="直線コネクタ 59"/>
        <xdr:cNvCxnSpPr/>
      </xdr:nvCxnSpPr>
      <xdr:spPr>
        <a:xfrm flipV="1">
          <a:off x="4826000" y="6032500"/>
          <a:ext cx="0" cy="247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80027</xdr:rowOff>
    </xdr:from>
    <xdr:ext cx="762000" cy="259045"/>
    <xdr:sp macro="" textlink="">
      <xdr:nvSpPr>
        <xdr:cNvPr id="61" name="人件費最小値テキスト"/>
        <xdr:cNvSpPr txBox="1"/>
      </xdr:nvSpPr>
      <xdr:spPr>
        <a:xfrm>
          <a:off x="4914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36</xdr:row>
      <xdr:rowOff>107950</xdr:rowOff>
    </xdr:from>
    <xdr:to>
      <xdr:col>7</xdr:col>
      <xdr:colOff>104775</xdr:colOff>
      <xdr:row>36</xdr:row>
      <xdr:rowOff>107950</xdr:rowOff>
    </xdr:to>
    <xdr:cxnSp macro="">
      <xdr:nvCxnSpPr>
        <xdr:cNvPr id="62" name="直線コネクタ 61"/>
        <xdr:cNvCxnSpPr/>
      </xdr:nvCxnSpPr>
      <xdr:spPr>
        <a:xfrm>
          <a:off x="4737100" y="628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118127</xdr:rowOff>
    </xdr:from>
    <xdr:ext cx="762000" cy="259045"/>
    <xdr:sp macro="" textlink="">
      <xdr:nvSpPr>
        <xdr:cNvPr id="63" name="人件費最大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35</xdr:row>
      <xdr:rowOff>31750</xdr:rowOff>
    </xdr:from>
    <xdr:to>
      <xdr:col>7</xdr:col>
      <xdr:colOff>104775</xdr:colOff>
      <xdr:row>35</xdr:row>
      <xdr:rowOff>31750</xdr:rowOff>
    </xdr:to>
    <xdr:cxnSp macro="">
      <xdr:nvCxnSpPr>
        <xdr:cNvPr id="64" name="直線コネクタ 63"/>
        <xdr:cNvCxnSpPr/>
      </xdr:nvCxnSpPr>
      <xdr:spPr>
        <a:xfrm>
          <a:off x="47371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127000</xdr:rowOff>
    </xdr:to>
    <xdr:cxnSp macro="">
      <xdr:nvCxnSpPr>
        <xdr:cNvPr id="65" name="直線コネクタ 64"/>
        <xdr:cNvCxnSpPr/>
      </xdr:nvCxnSpPr>
      <xdr:spPr>
        <a:xfrm flipV="1">
          <a:off x="3987800" y="610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6"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7" name="フローチャート : 判断 66"/>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35</xdr:row>
      <xdr:rowOff>127000</xdr:rowOff>
    </xdr:to>
    <xdr:cxnSp macro="">
      <xdr:nvCxnSpPr>
        <xdr:cNvPr id="68" name="直線コネクタ 67"/>
        <xdr:cNvCxnSpPr/>
      </xdr:nvCxnSpPr>
      <xdr:spPr>
        <a:xfrm>
          <a:off x="3098800" y="588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114300</xdr:rowOff>
    </xdr:from>
    <xdr:to>
      <xdr:col>5</xdr:col>
      <xdr:colOff>600075</xdr:colOff>
      <xdr:row>38</xdr:row>
      <xdr:rowOff>44450</xdr:rowOff>
    </xdr:to>
    <xdr:sp macro="" textlink="">
      <xdr:nvSpPr>
        <xdr:cNvPr id="69" name="フローチャート : 判断 68"/>
        <xdr:cNvSpPr/>
      </xdr:nvSpPr>
      <xdr:spPr>
        <a:xfrm>
          <a:off x="3937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29227</xdr:rowOff>
    </xdr:from>
    <xdr:ext cx="736600" cy="259045"/>
    <xdr:sp macro="" textlink="">
      <xdr:nvSpPr>
        <xdr:cNvPr id="70" name="テキスト ボックス 69"/>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36</xdr:row>
      <xdr:rowOff>69850</xdr:rowOff>
    </xdr:to>
    <xdr:cxnSp macro="">
      <xdr:nvCxnSpPr>
        <xdr:cNvPr id="71" name="直線コネクタ 70"/>
        <xdr:cNvCxnSpPr/>
      </xdr:nvCxnSpPr>
      <xdr:spPr>
        <a:xfrm flipV="1">
          <a:off x="2209800" y="58801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2" name="フローチャート : 判断 71"/>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3" name="テキスト ボックス 72"/>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36</xdr:row>
      <xdr:rowOff>69850</xdr:rowOff>
    </xdr:to>
    <xdr:cxnSp macro="">
      <xdr:nvCxnSpPr>
        <xdr:cNvPr id="74" name="直線コネクタ 73"/>
        <xdr:cNvCxnSpPr/>
      </xdr:nvCxnSpPr>
      <xdr:spPr>
        <a:xfrm>
          <a:off x="1320800" y="6070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76200</xdr:rowOff>
    </xdr:from>
    <xdr:to>
      <xdr:col>3</xdr:col>
      <xdr:colOff>193675</xdr:colOff>
      <xdr:row>40</xdr:row>
      <xdr:rowOff>6350</xdr:rowOff>
    </xdr:to>
    <xdr:sp macro="" textlink="">
      <xdr:nvSpPr>
        <xdr:cNvPr id="75" name="フローチャート : 判断 74"/>
        <xdr:cNvSpPr/>
      </xdr:nvSpPr>
      <xdr:spPr>
        <a:xfrm>
          <a:off x="2159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162577</xdr:rowOff>
    </xdr:from>
    <xdr:ext cx="762000" cy="259045"/>
    <xdr:sp macro="" textlink="">
      <xdr:nvSpPr>
        <xdr:cNvPr id="76" name="テキスト ボックス 75"/>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4" name="円/楕円 83"/>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137177</xdr:rowOff>
    </xdr:from>
    <xdr:ext cx="762000" cy="259045"/>
    <xdr:sp macro="" textlink="">
      <xdr:nvSpPr>
        <xdr:cNvPr id="85"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8" name="円/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90" name="円/楕円 89"/>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130827</xdr:rowOff>
    </xdr:from>
    <xdr:ext cx="762000" cy="259045"/>
    <xdr:sp macro="" textlink="">
      <xdr:nvSpPr>
        <xdr:cNvPr id="91" name="テキスト ボックス 90"/>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2" name="円/楕円 91"/>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3" name="テキスト ボックス 9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公の施設の管理運営に当たり、平成</a:t>
          </a:r>
          <a:r>
            <a:rPr kumimoji="1" lang="en-US" altLang="ja-JP" sz="1200">
              <a:latin typeface="ＭＳ Ｐゴシック"/>
            </a:rPr>
            <a:t>17</a:t>
          </a:r>
          <a:r>
            <a:rPr kumimoji="1" lang="ja-JP" altLang="en-US" sz="1200">
              <a:latin typeface="ＭＳ Ｐゴシック"/>
            </a:rPr>
            <a:t>年４月から他県に先駆けて指定管理者制度を導入するなどコスト削減に取り組んでいます。</a:t>
          </a:r>
        </a:p>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a:t>
          </a:r>
          <a:r>
            <a:rPr kumimoji="1" lang="en-US" altLang="ja-JP" sz="1200">
              <a:latin typeface="ＭＳ Ｐゴシック"/>
            </a:rPr>
            <a:t>25</a:t>
          </a:r>
          <a:r>
            <a:rPr kumimoji="1" lang="ja-JP" altLang="en-US" sz="1200">
              <a:latin typeface="ＭＳ Ｐゴシック"/>
            </a:rPr>
            <a:t>年度は、内部管理事務の集中処理を推進するための外部委託の増等により類似団体平均を上回っていましたが、平成</a:t>
          </a:r>
          <a:r>
            <a:rPr kumimoji="1" lang="en-US" altLang="ja-JP" sz="1200">
              <a:latin typeface="ＭＳ Ｐゴシック"/>
            </a:rPr>
            <a:t>26</a:t>
          </a:r>
          <a:r>
            <a:rPr kumimoji="1" lang="ja-JP" altLang="en-US" sz="1200">
              <a:latin typeface="ＭＳ Ｐゴシック"/>
            </a:rPr>
            <a:t>年度以降は、当該費用の縮減により類似団体平均を下回っています。</a:t>
          </a:r>
        </a:p>
        <a:p>
          <a:r>
            <a:rPr kumimoji="1" lang="ja-JP" altLang="en-US" sz="1200">
              <a:latin typeface="ＭＳ Ｐゴシック"/>
            </a:rPr>
            <a:t>　今後も維持管理経費の縮減のほか、事務の統合・廃止・譲渡などにより、経費の削減を図ります。</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a:t>
          </a:r>
          <a:endParaRPr kumimoji="1" lang="ja-JP" altLang="en-US" sz="1000">
            <a:latin typeface="ＭＳ Ｐゴシック"/>
          </a:endParaRPr>
        </a:p>
      </xdr:txBody>
    </xdr:sp>
    <xdr:clientData/>
  </xdr:oneCellAnchor>
  <xdr:twoCellAnchor>
    <xdr:from>
      <xdr:col>18</xdr:col>
      <xdr:colOff>73025</xdr:colOff>
      <xdr:row>22</xdr:row>
      <xdr:rowOff>69850</xdr:rowOff>
    </xdr:from>
    <xdr:to>
      <xdr:col>24</xdr:col>
      <xdr:colOff>581025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19</xdr:row>
      <xdr:rowOff>12700</xdr:rowOff>
    </xdr:from>
    <xdr:to>
      <xdr:col>24</xdr:col>
      <xdr:colOff>581025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15</xdr:row>
      <xdr:rowOff>127000</xdr:rowOff>
    </xdr:from>
    <xdr:to>
      <xdr:col>24</xdr:col>
      <xdr:colOff>581025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12</xdr:row>
      <xdr:rowOff>69850</xdr:rowOff>
    </xdr:from>
    <xdr:to>
      <xdr:col>24</xdr:col>
      <xdr:colOff>581025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12700</xdr:rowOff>
    </xdr:from>
    <xdr:to>
      <xdr:col>24</xdr:col>
      <xdr:colOff>22225</xdr:colOff>
      <xdr:row>21</xdr:row>
      <xdr:rowOff>50800</xdr:rowOff>
    </xdr:to>
    <xdr:cxnSp macro="">
      <xdr:nvCxnSpPr>
        <xdr:cNvPr id="123" name="直線コネクタ 122"/>
        <xdr:cNvCxnSpPr/>
      </xdr:nvCxnSpPr>
      <xdr:spPr>
        <a:xfrm flipV="1">
          <a:off x="16510000" y="2413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50800</xdr:rowOff>
    </xdr:from>
    <xdr:to>
      <xdr:col>24</xdr:col>
      <xdr:colOff>111125</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99077</xdr:rowOff>
    </xdr:from>
    <xdr:ext cx="762000" cy="259045"/>
    <xdr:sp macro="" textlink="">
      <xdr:nvSpPr>
        <xdr:cNvPr id="126"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619125</xdr:colOff>
      <xdr:row>14</xdr:row>
      <xdr:rowOff>12700</xdr:rowOff>
    </xdr:from>
    <xdr:to>
      <xdr:col>24</xdr:col>
      <xdr:colOff>111125</xdr:colOff>
      <xdr:row>14</xdr:row>
      <xdr:rowOff>12700</xdr:rowOff>
    </xdr:to>
    <xdr:cxnSp macro="">
      <xdr:nvCxnSpPr>
        <xdr:cNvPr id="127" name="直線コネクタ 126"/>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107950</xdr:rowOff>
    </xdr:from>
    <xdr:to>
      <xdr:col>24</xdr:col>
      <xdr:colOff>22225</xdr:colOff>
      <xdr:row>15</xdr:row>
      <xdr:rowOff>31750</xdr:rowOff>
    </xdr:to>
    <xdr:cxnSp macro="">
      <xdr:nvCxnSpPr>
        <xdr:cNvPr id="128" name="直線コネクタ 127"/>
        <xdr:cNvCxnSpPr/>
      </xdr:nvCxnSpPr>
      <xdr:spPr>
        <a:xfrm flipV="1">
          <a:off x="15671800" y="250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67327</xdr:rowOff>
    </xdr:from>
    <xdr:ext cx="762000" cy="259045"/>
    <xdr:sp macro="" textlink="">
      <xdr:nvSpPr>
        <xdr:cNvPr id="129" name="物件費平均値テキスト"/>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95250</xdr:rowOff>
    </xdr:from>
    <xdr:to>
      <xdr:col>24</xdr:col>
      <xdr:colOff>73025</xdr:colOff>
      <xdr:row>17</xdr:row>
      <xdr:rowOff>25400</xdr:rowOff>
    </xdr:to>
    <xdr:sp macro="" textlink="">
      <xdr:nvSpPr>
        <xdr:cNvPr id="130" name="フローチャート :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31750</xdr:rowOff>
    </xdr:from>
    <xdr:to>
      <xdr:col>22</xdr:col>
      <xdr:colOff>555625</xdr:colOff>
      <xdr:row>15</xdr:row>
      <xdr:rowOff>31750</xdr:rowOff>
    </xdr:to>
    <xdr:cxnSp macro="">
      <xdr:nvCxnSpPr>
        <xdr:cNvPr id="131" name="直線コネクタ 130"/>
        <xdr:cNvCxnSpPr/>
      </xdr:nvCxnSpPr>
      <xdr:spPr>
        <a:xfrm>
          <a:off x="14782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32" name="フローチャート : 判断 131"/>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162577</xdr:rowOff>
    </xdr:from>
    <xdr:ext cx="736600" cy="259045"/>
    <xdr:sp macro="" textlink="">
      <xdr:nvSpPr>
        <xdr:cNvPr id="133" name="テキスト ボックス 132"/>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31750</xdr:rowOff>
    </xdr:from>
    <xdr:to>
      <xdr:col>21</xdr:col>
      <xdr:colOff>352425</xdr:colOff>
      <xdr:row>15</xdr:row>
      <xdr:rowOff>31750</xdr:rowOff>
    </xdr:to>
    <xdr:cxnSp macro="">
      <xdr:nvCxnSpPr>
        <xdr:cNvPr id="134" name="直線コネクタ 133"/>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38100</xdr:rowOff>
    </xdr:from>
    <xdr:to>
      <xdr:col>21</xdr:col>
      <xdr:colOff>403225</xdr:colOff>
      <xdr:row>13</xdr:row>
      <xdr:rowOff>139700</xdr:rowOff>
    </xdr:to>
    <xdr:sp macro="" textlink="">
      <xdr:nvSpPr>
        <xdr:cNvPr id="135" name="フローチャート : 判断 134"/>
        <xdr:cNvSpPr/>
      </xdr:nvSpPr>
      <xdr:spPr>
        <a:xfrm>
          <a:off x="14732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149877</xdr:rowOff>
    </xdr:from>
    <xdr:ext cx="762000" cy="259045"/>
    <xdr:sp macro="" textlink="">
      <xdr:nvSpPr>
        <xdr:cNvPr id="136" name="テキスト ボックス 135"/>
        <xdr:cNvSpPr txBox="1"/>
      </xdr:nvSpPr>
      <xdr:spPr>
        <a:xfrm>
          <a:off x="14401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88900</xdr:rowOff>
    </xdr:from>
    <xdr:to>
      <xdr:col>20</xdr:col>
      <xdr:colOff>149225</xdr:colOff>
      <xdr:row>15</xdr:row>
      <xdr:rowOff>31750</xdr:rowOff>
    </xdr:to>
    <xdr:cxnSp macro="">
      <xdr:nvCxnSpPr>
        <xdr:cNvPr id="137" name="直線コネクタ 136"/>
        <xdr:cNvCxnSpPr/>
      </xdr:nvCxnSpPr>
      <xdr:spPr>
        <a:xfrm>
          <a:off x="13004800" y="2317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38100</xdr:rowOff>
    </xdr:from>
    <xdr:to>
      <xdr:col>20</xdr:col>
      <xdr:colOff>200025</xdr:colOff>
      <xdr:row>13</xdr:row>
      <xdr:rowOff>139700</xdr:rowOff>
    </xdr:to>
    <xdr:sp macro="" textlink="">
      <xdr:nvSpPr>
        <xdr:cNvPr id="138" name="フローチャート : 判断 137"/>
        <xdr:cNvSpPr/>
      </xdr:nvSpPr>
      <xdr:spPr>
        <a:xfrm>
          <a:off x="13843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149877</xdr:rowOff>
    </xdr:from>
    <xdr:ext cx="762000" cy="259045"/>
    <xdr:sp macro="" textlink="">
      <xdr:nvSpPr>
        <xdr:cNvPr id="139" name="テキスト ボックス 138"/>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38100</xdr:rowOff>
    </xdr:from>
    <xdr:to>
      <xdr:col>18</xdr:col>
      <xdr:colOff>682625</xdr:colOff>
      <xdr:row>13</xdr:row>
      <xdr:rowOff>139700</xdr:rowOff>
    </xdr:to>
    <xdr:sp macro="" textlink="">
      <xdr:nvSpPr>
        <xdr:cNvPr id="140" name="フローチャート : 判断 139"/>
        <xdr:cNvSpPr/>
      </xdr:nvSpPr>
      <xdr:spPr>
        <a:xfrm>
          <a:off x="12954000" y="226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149877</xdr:rowOff>
    </xdr:from>
    <xdr:ext cx="762000" cy="259045"/>
    <xdr:sp macro="" textlink="">
      <xdr:nvSpPr>
        <xdr:cNvPr id="141" name="テキスト ボックス 140"/>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57150</xdr:rowOff>
    </xdr:from>
    <xdr:to>
      <xdr:col>24</xdr:col>
      <xdr:colOff>73025</xdr:colOff>
      <xdr:row>14</xdr:row>
      <xdr:rowOff>158750</xdr:rowOff>
    </xdr:to>
    <xdr:sp macro="" textlink="">
      <xdr:nvSpPr>
        <xdr:cNvPr id="147" name="円/楕円 146"/>
        <xdr:cNvSpPr/>
      </xdr:nvSpPr>
      <xdr:spPr>
        <a:xfrm>
          <a:off x="164592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137177</xdr:rowOff>
    </xdr:from>
    <xdr:ext cx="762000" cy="259045"/>
    <xdr:sp macro="" textlink="">
      <xdr:nvSpPr>
        <xdr:cNvPr id="148" name="物件費該当値テキスト"/>
        <xdr:cNvSpPr txBox="1"/>
      </xdr:nvSpPr>
      <xdr:spPr>
        <a:xfrm>
          <a:off x="165989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152400</xdr:rowOff>
    </xdr:from>
    <xdr:to>
      <xdr:col>22</xdr:col>
      <xdr:colOff>606425</xdr:colOff>
      <xdr:row>15</xdr:row>
      <xdr:rowOff>82550</xdr:rowOff>
    </xdr:to>
    <xdr:sp macro="" textlink="">
      <xdr:nvSpPr>
        <xdr:cNvPr id="149" name="円/楕円 148"/>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92727</xdr:rowOff>
    </xdr:from>
    <xdr:ext cx="736600" cy="259045"/>
    <xdr:sp macro="" textlink="">
      <xdr:nvSpPr>
        <xdr:cNvPr id="150" name="テキスト ボックス 14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152400</xdr:rowOff>
    </xdr:from>
    <xdr:to>
      <xdr:col>21</xdr:col>
      <xdr:colOff>403225</xdr:colOff>
      <xdr:row>15</xdr:row>
      <xdr:rowOff>82550</xdr:rowOff>
    </xdr:to>
    <xdr:sp macro="" textlink="">
      <xdr:nvSpPr>
        <xdr:cNvPr id="151" name="円/楕円 150"/>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67327</xdr:rowOff>
    </xdr:from>
    <xdr:ext cx="762000" cy="259045"/>
    <xdr:sp macro="" textlink="">
      <xdr:nvSpPr>
        <xdr:cNvPr id="152" name="テキスト ボックス 151"/>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53" name="円/楕円 152"/>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67327</xdr:rowOff>
    </xdr:from>
    <xdr:ext cx="762000" cy="259045"/>
    <xdr:sp macro="" textlink="">
      <xdr:nvSpPr>
        <xdr:cNvPr id="154" name="テキスト ボックス 153"/>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38100</xdr:rowOff>
    </xdr:from>
    <xdr:to>
      <xdr:col>18</xdr:col>
      <xdr:colOff>682625</xdr:colOff>
      <xdr:row>13</xdr:row>
      <xdr:rowOff>139700</xdr:rowOff>
    </xdr:to>
    <xdr:sp macro="" textlink="">
      <xdr:nvSpPr>
        <xdr:cNvPr id="155" name="円/楕円 154"/>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124477</xdr:rowOff>
    </xdr:from>
    <xdr:ext cx="762000" cy="259045"/>
    <xdr:sp macro="" textlink="">
      <xdr:nvSpPr>
        <xdr:cNvPr id="156" name="テキスト ボックス 155"/>
        <xdr:cNvSpPr txBox="1"/>
      </xdr:nvSpPr>
      <xdr:spPr>
        <a:xfrm>
          <a:off x="12623800" y="23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人口減少・高齢化が進行する本県は、経常収支比率の扶助費分は、類似団体平均を上回っています。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年度にかけて比率が高止まり傾向となっているのは、障がい者自立支援給付費など社会保障関係経費の増加に伴い分子である扶助費が</a:t>
          </a:r>
          <a:r>
            <a:rPr kumimoji="1" lang="en-US" altLang="ja-JP" sz="1300">
              <a:latin typeface="ＭＳ Ｐゴシック"/>
            </a:rPr>
            <a:t>8.0</a:t>
          </a:r>
          <a:r>
            <a:rPr kumimoji="1" lang="ja-JP" altLang="en-US" sz="1300">
              <a:latin typeface="ＭＳ Ｐゴシック"/>
            </a:rPr>
            <a:t>％増加（＋</a:t>
          </a:r>
          <a:r>
            <a:rPr kumimoji="1" lang="en-US" altLang="ja-JP" sz="1300">
              <a:latin typeface="ＭＳ Ｐゴシック"/>
            </a:rPr>
            <a:t>6</a:t>
          </a:r>
          <a:r>
            <a:rPr kumimoji="1" lang="ja-JP" altLang="en-US" sz="1300">
              <a:latin typeface="ＭＳ Ｐゴシック"/>
            </a:rPr>
            <a:t>億円）していることが主な要因です。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161290</xdr:rowOff>
    </xdr:to>
    <xdr:cxnSp macro="">
      <xdr:nvCxnSpPr>
        <xdr:cNvPr id="180" name="直線コネクタ 179"/>
        <xdr:cNvCxnSpPr/>
      </xdr:nvCxnSpPr>
      <xdr:spPr>
        <a:xfrm flipV="1">
          <a:off x="4826000" y="91567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1"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2" name="直線コネクタ 181"/>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161290</xdr:rowOff>
    </xdr:from>
    <xdr:to>
      <xdr:col>7</xdr:col>
      <xdr:colOff>15875</xdr:colOff>
      <xdr:row>61</xdr:row>
      <xdr:rowOff>161290</xdr:rowOff>
    </xdr:to>
    <xdr:cxnSp macro="">
      <xdr:nvCxnSpPr>
        <xdr:cNvPr id="185" name="直線コネクタ 184"/>
        <xdr:cNvCxnSpPr/>
      </xdr:nvCxnSpPr>
      <xdr:spPr>
        <a:xfrm>
          <a:off x="3987800" y="10619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161307</xdr:rowOff>
    </xdr:from>
    <xdr:ext cx="762000" cy="259045"/>
    <xdr:sp macro="" textlink="">
      <xdr:nvSpPr>
        <xdr:cNvPr id="186" name="扶助費平均値テキスト"/>
        <xdr:cNvSpPr txBox="1"/>
      </xdr:nvSpPr>
      <xdr:spPr>
        <a:xfrm>
          <a:off x="4914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87" name="フローチャート : 判断 186"/>
        <xdr:cNvSpPr/>
      </xdr:nvSpPr>
      <xdr:spPr>
        <a:xfrm>
          <a:off x="4775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161290</xdr:rowOff>
    </xdr:from>
    <xdr:to>
      <xdr:col>5</xdr:col>
      <xdr:colOff>549275</xdr:colOff>
      <xdr:row>61</xdr:row>
      <xdr:rowOff>161290</xdr:rowOff>
    </xdr:to>
    <xdr:cxnSp macro="">
      <xdr:nvCxnSpPr>
        <xdr:cNvPr id="188" name="直線コネクタ 187"/>
        <xdr:cNvCxnSpPr/>
      </xdr:nvCxnSpPr>
      <xdr:spPr>
        <a:xfrm>
          <a:off x="3098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76200</xdr:rowOff>
    </xdr:from>
    <xdr:to>
      <xdr:col>5</xdr:col>
      <xdr:colOff>600075</xdr:colOff>
      <xdr:row>59</xdr:row>
      <xdr:rowOff>6350</xdr:rowOff>
    </xdr:to>
    <xdr:sp macro="" textlink="">
      <xdr:nvSpPr>
        <xdr:cNvPr id="189" name="フローチャート : 判断 188"/>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0" name="テキスト ボックス 189"/>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69850</xdr:rowOff>
    </xdr:from>
    <xdr:to>
      <xdr:col>4</xdr:col>
      <xdr:colOff>346075</xdr:colOff>
      <xdr:row>61</xdr:row>
      <xdr:rowOff>161290</xdr:rowOff>
    </xdr:to>
    <xdr:cxnSp macro="">
      <xdr:nvCxnSpPr>
        <xdr:cNvPr id="191" name="直線コネクタ 190"/>
        <xdr:cNvCxnSpPr/>
      </xdr:nvCxnSpPr>
      <xdr:spPr>
        <a:xfrm>
          <a:off x="2209800" y="1052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167640</xdr:rowOff>
    </xdr:from>
    <xdr:to>
      <xdr:col>4</xdr:col>
      <xdr:colOff>396875</xdr:colOff>
      <xdr:row>59</xdr:row>
      <xdr:rowOff>97790</xdr:rowOff>
    </xdr:to>
    <xdr:sp macro="" textlink="">
      <xdr:nvSpPr>
        <xdr:cNvPr id="192" name="フローチャート : 判断 191"/>
        <xdr:cNvSpPr/>
      </xdr:nvSpPr>
      <xdr:spPr>
        <a:xfrm>
          <a:off x="3048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107967</xdr:rowOff>
    </xdr:from>
    <xdr:ext cx="762000" cy="259045"/>
    <xdr:sp macro="" textlink="">
      <xdr:nvSpPr>
        <xdr:cNvPr id="193" name="テキスト ボックス 192"/>
        <xdr:cNvSpPr txBox="1"/>
      </xdr:nvSpPr>
      <xdr:spPr>
        <a:xfrm>
          <a:off x="2717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61</xdr:row>
      <xdr:rowOff>69850</xdr:rowOff>
    </xdr:from>
    <xdr:to>
      <xdr:col>3</xdr:col>
      <xdr:colOff>142875</xdr:colOff>
      <xdr:row>61</xdr:row>
      <xdr:rowOff>69850</xdr:rowOff>
    </xdr:to>
    <xdr:cxnSp macro="">
      <xdr:nvCxnSpPr>
        <xdr:cNvPr id="194" name="直線コネクタ 193"/>
        <xdr:cNvCxnSpPr/>
      </xdr:nvCxnSpPr>
      <xdr:spPr>
        <a:xfrm>
          <a:off x="1320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76200</xdr:rowOff>
    </xdr:from>
    <xdr:to>
      <xdr:col>3</xdr:col>
      <xdr:colOff>193675</xdr:colOff>
      <xdr:row>59</xdr:row>
      <xdr:rowOff>6350</xdr:rowOff>
    </xdr:to>
    <xdr:sp macro="" textlink="">
      <xdr:nvSpPr>
        <xdr:cNvPr id="195" name="フローチャート : 判断 194"/>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60</xdr:row>
      <xdr:rowOff>7620</xdr:rowOff>
    </xdr:from>
    <xdr:to>
      <xdr:col>1</xdr:col>
      <xdr:colOff>676275</xdr:colOff>
      <xdr:row>60</xdr:row>
      <xdr:rowOff>109220</xdr:rowOff>
    </xdr:to>
    <xdr:sp macro="" textlink="">
      <xdr:nvSpPr>
        <xdr:cNvPr id="197" name="フローチャート : 判断 196"/>
        <xdr:cNvSpPr/>
      </xdr:nvSpPr>
      <xdr:spPr>
        <a:xfrm>
          <a:off x="1270000" y="1029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119397</xdr:rowOff>
    </xdr:from>
    <xdr:ext cx="762000" cy="259045"/>
    <xdr:sp macro="" textlink="">
      <xdr:nvSpPr>
        <xdr:cNvPr id="198" name="テキスト ボックス 197"/>
        <xdr:cNvSpPr txBox="1"/>
      </xdr:nvSpPr>
      <xdr:spPr>
        <a:xfrm>
          <a:off x="939800" y="1006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110490</xdr:rowOff>
    </xdr:from>
    <xdr:to>
      <xdr:col>7</xdr:col>
      <xdr:colOff>66675</xdr:colOff>
      <xdr:row>62</xdr:row>
      <xdr:rowOff>40640</xdr:rowOff>
    </xdr:to>
    <xdr:sp macro="" textlink="">
      <xdr:nvSpPr>
        <xdr:cNvPr id="204" name="円/楕円 203"/>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19067</xdr:rowOff>
    </xdr:from>
    <xdr:ext cx="762000" cy="259045"/>
    <xdr:sp macro="" textlink="">
      <xdr:nvSpPr>
        <xdr:cNvPr id="205" name="扶助費該当値テキスト"/>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110490</xdr:rowOff>
    </xdr:from>
    <xdr:to>
      <xdr:col>5</xdr:col>
      <xdr:colOff>600075</xdr:colOff>
      <xdr:row>62</xdr:row>
      <xdr:rowOff>40640</xdr:rowOff>
    </xdr:to>
    <xdr:sp macro="" textlink="">
      <xdr:nvSpPr>
        <xdr:cNvPr id="206" name="円/楕円 205"/>
        <xdr:cNvSpPr/>
      </xdr:nvSpPr>
      <xdr:spPr>
        <a:xfrm>
          <a:off x="3937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25417</xdr:rowOff>
    </xdr:from>
    <xdr:ext cx="736600" cy="259045"/>
    <xdr:sp macro="" textlink="">
      <xdr:nvSpPr>
        <xdr:cNvPr id="207" name="テキスト ボックス 206"/>
        <xdr:cNvSpPr txBox="1"/>
      </xdr:nvSpPr>
      <xdr:spPr>
        <a:xfrm>
          <a:off x="3606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110490</xdr:rowOff>
    </xdr:from>
    <xdr:to>
      <xdr:col>4</xdr:col>
      <xdr:colOff>396875</xdr:colOff>
      <xdr:row>62</xdr:row>
      <xdr:rowOff>40640</xdr:rowOff>
    </xdr:to>
    <xdr:sp macro="" textlink="">
      <xdr:nvSpPr>
        <xdr:cNvPr id="208" name="円/楕円 207"/>
        <xdr:cNvSpPr/>
      </xdr:nvSpPr>
      <xdr:spPr>
        <a:xfrm>
          <a:off x="3048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25417</xdr:rowOff>
    </xdr:from>
    <xdr:ext cx="762000" cy="259045"/>
    <xdr:sp macro="" textlink="">
      <xdr:nvSpPr>
        <xdr:cNvPr id="209" name="テキスト ボックス 208"/>
        <xdr:cNvSpPr txBox="1"/>
      </xdr:nvSpPr>
      <xdr:spPr>
        <a:xfrm>
          <a:off x="2717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19050</xdr:rowOff>
    </xdr:from>
    <xdr:to>
      <xdr:col>3</xdr:col>
      <xdr:colOff>193675</xdr:colOff>
      <xdr:row>61</xdr:row>
      <xdr:rowOff>120650</xdr:rowOff>
    </xdr:to>
    <xdr:sp macro="" textlink="">
      <xdr:nvSpPr>
        <xdr:cNvPr id="210" name="円/楕円 209"/>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105427</xdr:rowOff>
    </xdr:from>
    <xdr:ext cx="762000" cy="259045"/>
    <xdr:sp macro="" textlink="">
      <xdr:nvSpPr>
        <xdr:cNvPr id="211" name="テキスト ボックス 210"/>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19050</xdr:rowOff>
    </xdr:from>
    <xdr:to>
      <xdr:col>1</xdr:col>
      <xdr:colOff>676275</xdr:colOff>
      <xdr:row>61</xdr:row>
      <xdr:rowOff>120650</xdr:rowOff>
    </xdr:to>
    <xdr:sp macro="" textlink="">
      <xdr:nvSpPr>
        <xdr:cNvPr id="212" name="円/楕円 211"/>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105427</xdr:rowOff>
    </xdr:from>
    <xdr:ext cx="762000" cy="259045"/>
    <xdr:sp macro="" textlink="">
      <xdr:nvSpPr>
        <xdr:cNvPr id="213" name="テキスト ボックス 212"/>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その他のうち主な歳出経費は維持補修費ですが、類似団体平均を上回っています。これは、公共施設のうち約半数が築後</a:t>
          </a:r>
          <a:r>
            <a:rPr kumimoji="1" lang="en-US" altLang="ja-JP" sz="1200">
              <a:latin typeface="ＭＳ Ｐゴシック"/>
            </a:rPr>
            <a:t>30</a:t>
          </a:r>
          <a:r>
            <a:rPr kumimoji="1" lang="ja-JP" altLang="en-US" sz="1200">
              <a:latin typeface="ＭＳ Ｐゴシック"/>
            </a:rPr>
            <a:t>年以上経過し、今後、大規模修繕や更新の時期を迎えることを見据え、計画的な長寿命化対策事業を進めていることなどが主な要因です。　　</a:t>
          </a:r>
          <a:br>
            <a:rPr kumimoji="1" lang="ja-JP" altLang="en-US" sz="1200">
              <a:latin typeface="ＭＳ Ｐゴシック"/>
            </a:rPr>
          </a:br>
          <a:r>
            <a:rPr kumimoji="1" lang="ja-JP" altLang="en-US" sz="1200">
              <a:latin typeface="ＭＳ Ｐゴシック"/>
            </a:rPr>
            <a:t>　今後も、平成</a:t>
          </a:r>
          <a:r>
            <a:rPr kumimoji="1" lang="en-US" altLang="ja-JP" sz="1200">
              <a:latin typeface="ＭＳ Ｐゴシック"/>
            </a:rPr>
            <a:t>27</a:t>
          </a:r>
          <a:r>
            <a:rPr kumimoji="1" lang="ja-JP" altLang="en-US" sz="1200">
              <a:latin typeface="ＭＳ Ｐゴシック"/>
            </a:rPr>
            <a:t>年に策定した「島根県公共施設等総合管理基本方針」に基づき、公共施設等の長寿命化による財政負担の軽減・平準化や公共施設等の有効活用・適正化に取り組んでいきます。</a:t>
          </a:r>
        </a:p>
      </xdr:txBody>
    </xdr:sp>
    <xdr:clientData/>
  </xdr:twoCellAnchor>
  <xdr:oneCellAnchor>
    <xdr:from>
      <xdr:col>18</xdr:col>
      <xdr:colOff>34925</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9" name="テキスト ボックス 23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41" name="直線コネクタ 240"/>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4"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5" name="直線コネクタ 244"/>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110672</xdr:rowOff>
    </xdr:from>
    <xdr:to>
      <xdr:col>24</xdr:col>
      <xdr:colOff>22225</xdr:colOff>
      <xdr:row>61</xdr:row>
      <xdr:rowOff>4535</xdr:rowOff>
    </xdr:to>
    <xdr:cxnSp macro="">
      <xdr:nvCxnSpPr>
        <xdr:cNvPr id="246" name="直線コネクタ 245"/>
        <xdr:cNvCxnSpPr/>
      </xdr:nvCxnSpPr>
      <xdr:spPr>
        <a:xfrm>
          <a:off x="15671800" y="10397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7"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8" name="フローチャート : 判断 247"/>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110672</xdr:rowOff>
    </xdr:from>
    <xdr:to>
      <xdr:col>22</xdr:col>
      <xdr:colOff>555625</xdr:colOff>
      <xdr:row>61</xdr:row>
      <xdr:rowOff>69850</xdr:rowOff>
    </xdr:to>
    <xdr:cxnSp macro="">
      <xdr:nvCxnSpPr>
        <xdr:cNvPr id="249" name="直線コネクタ 248"/>
        <xdr:cNvCxnSpPr/>
      </xdr:nvCxnSpPr>
      <xdr:spPr>
        <a:xfrm flipV="1">
          <a:off x="14782800" y="10397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58</xdr:row>
      <xdr:rowOff>141515</xdr:rowOff>
    </xdr:from>
    <xdr:to>
      <xdr:col>22</xdr:col>
      <xdr:colOff>606425</xdr:colOff>
      <xdr:row>59</xdr:row>
      <xdr:rowOff>71665</xdr:rowOff>
    </xdr:to>
    <xdr:sp macro="" textlink="">
      <xdr:nvSpPr>
        <xdr:cNvPr id="250" name="フローチャート : 判断 249"/>
        <xdr:cNvSpPr/>
      </xdr:nvSpPr>
      <xdr:spPr>
        <a:xfrm>
          <a:off x="15621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81842</xdr:rowOff>
    </xdr:from>
    <xdr:ext cx="736600" cy="259045"/>
    <xdr:sp macro="" textlink="">
      <xdr:nvSpPr>
        <xdr:cNvPr id="251" name="テキスト ボックス 250"/>
        <xdr:cNvSpPr txBox="1"/>
      </xdr:nvSpPr>
      <xdr:spPr>
        <a:xfrm>
          <a:off x="15290800" y="985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20</xdr:col>
      <xdr:colOff>149225</xdr:colOff>
      <xdr:row>60</xdr:row>
      <xdr:rowOff>110672</xdr:rowOff>
    </xdr:from>
    <xdr:to>
      <xdr:col>21</xdr:col>
      <xdr:colOff>352425</xdr:colOff>
      <xdr:row>61</xdr:row>
      <xdr:rowOff>69850</xdr:rowOff>
    </xdr:to>
    <xdr:cxnSp macro="">
      <xdr:nvCxnSpPr>
        <xdr:cNvPr id="252" name="直線コネクタ 251"/>
        <xdr:cNvCxnSpPr/>
      </xdr:nvCxnSpPr>
      <xdr:spPr>
        <a:xfrm>
          <a:off x="13893800" y="10397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92528</xdr:rowOff>
    </xdr:from>
    <xdr:to>
      <xdr:col>21</xdr:col>
      <xdr:colOff>403225</xdr:colOff>
      <xdr:row>57</xdr:row>
      <xdr:rowOff>22678</xdr:rowOff>
    </xdr:to>
    <xdr:sp macro="" textlink="">
      <xdr:nvSpPr>
        <xdr:cNvPr id="253" name="フローチャート : 判断 252"/>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32855</xdr:rowOff>
    </xdr:from>
    <xdr:ext cx="762000" cy="259045"/>
    <xdr:sp macro="" textlink="">
      <xdr:nvSpPr>
        <xdr:cNvPr id="254" name="テキスト ボックス 253"/>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60</xdr:row>
      <xdr:rowOff>45357</xdr:rowOff>
    </xdr:from>
    <xdr:to>
      <xdr:col>20</xdr:col>
      <xdr:colOff>149225</xdr:colOff>
      <xdr:row>60</xdr:row>
      <xdr:rowOff>110672</xdr:rowOff>
    </xdr:to>
    <xdr:cxnSp macro="">
      <xdr:nvCxnSpPr>
        <xdr:cNvPr id="255" name="直線コネクタ 254"/>
        <xdr:cNvCxnSpPr/>
      </xdr:nvCxnSpPr>
      <xdr:spPr>
        <a:xfrm>
          <a:off x="13004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92528</xdr:rowOff>
    </xdr:from>
    <xdr:to>
      <xdr:col>20</xdr:col>
      <xdr:colOff>200025</xdr:colOff>
      <xdr:row>57</xdr:row>
      <xdr:rowOff>22678</xdr:rowOff>
    </xdr:to>
    <xdr:sp macro="" textlink="">
      <xdr:nvSpPr>
        <xdr:cNvPr id="256" name="フローチャート : 判断 255"/>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32855</xdr:rowOff>
    </xdr:from>
    <xdr:ext cx="762000" cy="259045"/>
    <xdr:sp macro="" textlink="">
      <xdr:nvSpPr>
        <xdr:cNvPr id="257" name="テキスト ボックス 256"/>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8" name="フローチャート : 判断 257"/>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9" name="テキスト ボックス 258"/>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60</xdr:row>
      <xdr:rowOff>125185</xdr:rowOff>
    </xdr:from>
    <xdr:to>
      <xdr:col>24</xdr:col>
      <xdr:colOff>73025</xdr:colOff>
      <xdr:row>61</xdr:row>
      <xdr:rowOff>55335</xdr:rowOff>
    </xdr:to>
    <xdr:sp macro="" textlink="">
      <xdr:nvSpPr>
        <xdr:cNvPr id="265" name="円/楕円 264"/>
        <xdr:cNvSpPr/>
      </xdr:nvSpPr>
      <xdr:spPr>
        <a:xfrm>
          <a:off x="16459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33762</xdr:rowOff>
    </xdr:from>
    <xdr:ext cx="762000" cy="259045"/>
    <xdr:sp macro="" textlink="">
      <xdr:nvSpPr>
        <xdr:cNvPr id="266" name="その他該当値テキスト"/>
        <xdr:cNvSpPr txBox="1"/>
      </xdr:nvSpPr>
      <xdr:spPr>
        <a:xfrm>
          <a:off x="16598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59872</xdr:rowOff>
    </xdr:from>
    <xdr:to>
      <xdr:col>22</xdr:col>
      <xdr:colOff>606425</xdr:colOff>
      <xdr:row>60</xdr:row>
      <xdr:rowOff>161472</xdr:rowOff>
    </xdr:to>
    <xdr:sp macro="" textlink="">
      <xdr:nvSpPr>
        <xdr:cNvPr id="267" name="円/楕円 266"/>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146249</xdr:rowOff>
    </xdr:from>
    <xdr:ext cx="736600" cy="259045"/>
    <xdr:sp macro="" textlink="">
      <xdr:nvSpPr>
        <xdr:cNvPr id="268" name="テキスト ボックス 267"/>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61</xdr:row>
      <xdr:rowOff>19050</xdr:rowOff>
    </xdr:from>
    <xdr:to>
      <xdr:col>21</xdr:col>
      <xdr:colOff>403225</xdr:colOff>
      <xdr:row>61</xdr:row>
      <xdr:rowOff>120650</xdr:rowOff>
    </xdr:to>
    <xdr:sp macro="" textlink="">
      <xdr:nvSpPr>
        <xdr:cNvPr id="269" name="円/楕円 268"/>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105427</xdr:rowOff>
    </xdr:from>
    <xdr:ext cx="762000" cy="259045"/>
    <xdr:sp macro="" textlink="">
      <xdr:nvSpPr>
        <xdr:cNvPr id="270" name="テキスト ボックス 269"/>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60</xdr:row>
      <xdr:rowOff>59872</xdr:rowOff>
    </xdr:from>
    <xdr:to>
      <xdr:col>20</xdr:col>
      <xdr:colOff>200025</xdr:colOff>
      <xdr:row>60</xdr:row>
      <xdr:rowOff>161472</xdr:rowOff>
    </xdr:to>
    <xdr:sp macro="" textlink="">
      <xdr:nvSpPr>
        <xdr:cNvPr id="271" name="円/楕円 270"/>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146249</xdr:rowOff>
    </xdr:from>
    <xdr:ext cx="762000" cy="259045"/>
    <xdr:sp macro="" textlink="">
      <xdr:nvSpPr>
        <xdr:cNvPr id="272" name="テキスト ボックス 271"/>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166007</xdr:rowOff>
    </xdr:from>
    <xdr:to>
      <xdr:col>18</xdr:col>
      <xdr:colOff>682625</xdr:colOff>
      <xdr:row>60</xdr:row>
      <xdr:rowOff>96157</xdr:rowOff>
    </xdr:to>
    <xdr:sp macro="" textlink="">
      <xdr:nvSpPr>
        <xdr:cNvPr id="273" name="円/楕円 272"/>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60</xdr:row>
      <xdr:rowOff>80934</xdr:rowOff>
    </xdr:from>
    <xdr:ext cx="762000" cy="259045"/>
    <xdr:sp macro="" textlink="">
      <xdr:nvSpPr>
        <xdr:cNvPr id="274" name="テキスト ボックス 273"/>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8" name="正方形/長方形 27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9" name="正方形/長方形 27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1" name="正方形/長方形 28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3" name="テキスト ボックス 28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本県は制度融資を預託方式で実施しているため貸付金額が大きく経常収支比率の補助費等分の割合は相対的に低くなり、類似団体平均を下回っています。</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27</a:t>
          </a:r>
          <a:r>
            <a:rPr kumimoji="1" lang="ja-JP" altLang="en-US" sz="1300">
              <a:latin typeface="ＭＳ Ｐゴシック"/>
            </a:rPr>
            <a:t>年度にかけて比率が上昇しているのは、保育所等運営支援事業費など社会保障関係経費の増加により分子である補助費が</a:t>
          </a:r>
          <a:r>
            <a:rPr kumimoji="1" lang="en-US" altLang="ja-JP" sz="1300">
              <a:latin typeface="ＭＳ Ｐゴシック"/>
            </a:rPr>
            <a:t>10.4</a:t>
          </a:r>
          <a:r>
            <a:rPr kumimoji="1" lang="ja-JP" altLang="en-US" sz="1300">
              <a:latin typeface="ＭＳ Ｐゴシック"/>
            </a:rPr>
            <a:t>％増加（＋</a:t>
          </a:r>
          <a:r>
            <a:rPr kumimoji="1" lang="en-US" altLang="ja-JP" sz="1300">
              <a:latin typeface="ＭＳ Ｐゴシック"/>
            </a:rPr>
            <a:t>44</a:t>
          </a:r>
          <a:r>
            <a:rPr kumimoji="1" lang="ja-JP" altLang="en-US" sz="1300">
              <a:latin typeface="ＭＳ Ｐゴシック"/>
            </a:rPr>
            <a:t>億円）したことが主な要因です。</a:t>
          </a:r>
        </a:p>
      </xdr:txBody>
    </xdr:sp>
    <xdr:clientData/>
  </xdr:twoCellAnchor>
  <xdr:oneCellAnchor>
    <xdr:from>
      <xdr:col>18</xdr:col>
      <xdr:colOff>34925</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6" name="テキスト ボックス 28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7" name="直線コネクタ 28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8" name="テキスト ボックス 287"/>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9" name="直線コネクタ 28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90" name="テキスト ボックス 289"/>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91" name="直線コネクタ 29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92" name="テキスト ボックス 291"/>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93" name="直線コネクタ 29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4" name="テキスト ボックス 293"/>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5" name="直線コネクタ 29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6" name="テキスト ボックス 295"/>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7" name="直線コネクタ 29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8" name="テキスト ボックス 297"/>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300" name="テキスト ボックス 29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94343</xdr:rowOff>
    </xdr:from>
    <xdr:to>
      <xdr:col>24</xdr:col>
      <xdr:colOff>22225</xdr:colOff>
      <xdr:row>42</xdr:row>
      <xdr:rowOff>78015</xdr:rowOff>
    </xdr:to>
    <xdr:cxnSp macro="">
      <xdr:nvCxnSpPr>
        <xdr:cNvPr id="302" name="直線コネクタ 301"/>
        <xdr:cNvCxnSpPr/>
      </xdr:nvCxnSpPr>
      <xdr:spPr>
        <a:xfrm flipV="1">
          <a:off x="16510000" y="59236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50092</xdr:rowOff>
    </xdr:from>
    <xdr:ext cx="762000" cy="259045"/>
    <xdr:sp macro="" textlink="">
      <xdr:nvSpPr>
        <xdr:cNvPr id="303" name="補助費等最小値テキスト"/>
        <xdr:cNvSpPr txBox="1"/>
      </xdr:nvSpPr>
      <xdr:spPr>
        <a:xfrm>
          <a:off x="16598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619125</xdr:colOff>
      <xdr:row>42</xdr:row>
      <xdr:rowOff>78015</xdr:rowOff>
    </xdr:from>
    <xdr:to>
      <xdr:col>24</xdr:col>
      <xdr:colOff>111125</xdr:colOff>
      <xdr:row>42</xdr:row>
      <xdr:rowOff>78015</xdr:rowOff>
    </xdr:to>
    <xdr:cxnSp macro="">
      <xdr:nvCxnSpPr>
        <xdr:cNvPr id="304" name="直線コネクタ 303"/>
        <xdr:cNvCxnSpPr/>
      </xdr:nvCxnSpPr>
      <xdr:spPr>
        <a:xfrm>
          <a:off x="16421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9270</xdr:rowOff>
    </xdr:from>
    <xdr:ext cx="762000" cy="259045"/>
    <xdr:sp macro="" textlink="">
      <xdr:nvSpPr>
        <xdr:cNvPr id="305" name="補助費等最大値テキスト"/>
        <xdr:cNvSpPr txBox="1"/>
      </xdr:nvSpPr>
      <xdr:spPr>
        <a:xfrm>
          <a:off x="16598900" y="566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619125</xdr:colOff>
      <xdr:row>34</xdr:row>
      <xdr:rowOff>94343</xdr:rowOff>
    </xdr:from>
    <xdr:to>
      <xdr:col>24</xdr:col>
      <xdr:colOff>111125</xdr:colOff>
      <xdr:row>34</xdr:row>
      <xdr:rowOff>94343</xdr:rowOff>
    </xdr:to>
    <xdr:cxnSp macro="">
      <xdr:nvCxnSpPr>
        <xdr:cNvPr id="306" name="直線コネクタ 305"/>
        <xdr:cNvCxnSpPr/>
      </xdr:nvCxnSpPr>
      <xdr:spPr>
        <a:xfrm>
          <a:off x="16421100" y="592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61686</xdr:rowOff>
    </xdr:from>
    <xdr:to>
      <xdr:col>24</xdr:col>
      <xdr:colOff>22225</xdr:colOff>
      <xdr:row>34</xdr:row>
      <xdr:rowOff>94343</xdr:rowOff>
    </xdr:to>
    <xdr:cxnSp macro="">
      <xdr:nvCxnSpPr>
        <xdr:cNvPr id="307" name="直線コネクタ 306"/>
        <xdr:cNvCxnSpPr/>
      </xdr:nvCxnSpPr>
      <xdr:spPr>
        <a:xfrm>
          <a:off x="15671800" y="5890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48277</xdr:rowOff>
    </xdr:from>
    <xdr:ext cx="762000" cy="259045"/>
    <xdr:sp macro="" textlink="">
      <xdr:nvSpPr>
        <xdr:cNvPr id="308"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76200</xdr:rowOff>
    </xdr:from>
    <xdr:to>
      <xdr:col>24</xdr:col>
      <xdr:colOff>73025</xdr:colOff>
      <xdr:row>39</xdr:row>
      <xdr:rowOff>6350</xdr:rowOff>
    </xdr:to>
    <xdr:sp macro="" textlink="">
      <xdr:nvSpPr>
        <xdr:cNvPr id="309" name="フローチャート : 判断 308"/>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xdr:rowOff>
    </xdr:from>
    <xdr:to>
      <xdr:col>22</xdr:col>
      <xdr:colOff>555625</xdr:colOff>
      <xdr:row>34</xdr:row>
      <xdr:rowOff>61686</xdr:rowOff>
    </xdr:to>
    <xdr:cxnSp macro="">
      <xdr:nvCxnSpPr>
        <xdr:cNvPr id="310" name="直線コネクタ 309"/>
        <xdr:cNvCxnSpPr/>
      </xdr:nvCxnSpPr>
      <xdr:spPr>
        <a:xfrm>
          <a:off x="14782800" y="58420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108857</xdr:rowOff>
    </xdr:from>
    <xdr:to>
      <xdr:col>22</xdr:col>
      <xdr:colOff>606425</xdr:colOff>
      <xdr:row>39</xdr:row>
      <xdr:rowOff>39007</xdr:rowOff>
    </xdr:to>
    <xdr:sp macro="" textlink="">
      <xdr:nvSpPr>
        <xdr:cNvPr id="311" name="フローチャート : 判断 310"/>
        <xdr:cNvSpPr/>
      </xdr:nvSpPr>
      <xdr:spPr>
        <a:xfrm>
          <a:off x="15621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23784</xdr:rowOff>
    </xdr:from>
    <xdr:ext cx="736600" cy="259045"/>
    <xdr:sp macro="" textlink="">
      <xdr:nvSpPr>
        <xdr:cNvPr id="312" name="テキスト ボックス 311"/>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118836</xdr:rowOff>
    </xdr:from>
    <xdr:to>
      <xdr:col>21</xdr:col>
      <xdr:colOff>352425</xdr:colOff>
      <xdr:row>34</xdr:row>
      <xdr:rowOff>12700</xdr:rowOff>
    </xdr:to>
    <xdr:cxnSp macro="">
      <xdr:nvCxnSpPr>
        <xdr:cNvPr id="313" name="直線コネクタ 312"/>
        <xdr:cNvCxnSpPr/>
      </xdr:nvCxnSpPr>
      <xdr:spPr>
        <a:xfrm>
          <a:off x="13893800" y="5776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39</xdr:row>
      <xdr:rowOff>19050</xdr:rowOff>
    </xdr:from>
    <xdr:to>
      <xdr:col>21</xdr:col>
      <xdr:colOff>403225</xdr:colOff>
      <xdr:row>39</xdr:row>
      <xdr:rowOff>120650</xdr:rowOff>
    </xdr:to>
    <xdr:sp macro="" textlink="">
      <xdr:nvSpPr>
        <xdr:cNvPr id="314" name="フローチャート : 判断 313"/>
        <xdr:cNvSpPr/>
      </xdr:nvSpPr>
      <xdr:spPr>
        <a:xfrm>
          <a:off x="14732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105427</xdr:rowOff>
    </xdr:from>
    <xdr:ext cx="762000" cy="259045"/>
    <xdr:sp macro="" textlink="">
      <xdr:nvSpPr>
        <xdr:cNvPr id="315" name="テキスト ボックス 314"/>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53522</xdr:rowOff>
    </xdr:from>
    <xdr:to>
      <xdr:col>20</xdr:col>
      <xdr:colOff>149225</xdr:colOff>
      <xdr:row>33</xdr:row>
      <xdr:rowOff>118836</xdr:rowOff>
    </xdr:to>
    <xdr:cxnSp macro="">
      <xdr:nvCxnSpPr>
        <xdr:cNvPr id="316" name="直線コネクタ 315"/>
        <xdr:cNvCxnSpPr/>
      </xdr:nvCxnSpPr>
      <xdr:spPr>
        <a:xfrm>
          <a:off x="13004800" y="57113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38</xdr:row>
      <xdr:rowOff>157843</xdr:rowOff>
    </xdr:from>
    <xdr:to>
      <xdr:col>20</xdr:col>
      <xdr:colOff>200025</xdr:colOff>
      <xdr:row>39</xdr:row>
      <xdr:rowOff>87993</xdr:rowOff>
    </xdr:to>
    <xdr:sp macro="" textlink="">
      <xdr:nvSpPr>
        <xdr:cNvPr id="317" name="フローチャート : 判断 316"/>
        <xdr:cNvSpPr/>
      </xdr:nvSpPr>
      <xdr:spPr>
        <a:xfrm>
          <a:off x="13843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72770</xdr:rowOff>
    </xdr:from>
    <xdr:ext cx="762000" cy="259045"/>
    <xdr:sp macro="" textlink="">
      <xdr:nvSpPr>
        <xdr:cNvPr id="318" name="テキスト ボックス 317"/>
        <xdr:cNvSpPr txBox="1"/>
      </xdr:nvSpPr>
      <xdr:spPr>
        <a:xfrm>
          <a:off x="13512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84364</xdr:rowOff>
    </xdr:from>
    <xdr:to>
      <xdr:col>18</xdr:col>
      <xdr:colOff>682625</xdr:colOff>
      <xdr:row>38</xdr:row>
      <xdr:rowOff>14514</xdr:rowOff>
    </xdr:to>
    <xdr:sp macro="" textlink="">
      <xdr:nvSpPr>
        <xdr:cNvPr id="319" name="フローチャート : 判断 318"/>
        <xdr:cNvSpPr/>
      </xdr:nvSpPr>
      <xdr:spPr>
        <a:xfrm>
          <a:off x="12954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170742</xdr:rowOff>
    </xdr:from>
    <xdr:ext cx="762000" cy="259045"/>
    <xdr:sp macro="" textlink="">
      <xdr:nvSpPr>
        <xdr:cNvPr id="320" name="テキスト ボックス 319"/>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34</xdr:row>
      <xdr:rowOff>43543</xdr:rowOff>
    </xdr:from>
    <xdr:to>
      <xdr:col>24</xdr:col>
      <xdr:colOff>73025</xdr:colOff>
      <xdr:row>34</xdr:row>
      <xdr:rowOff>145143</xdr:rowOff>
    </xdr:to>
    <xdr:sp macro="" textlink="">
      <xdr:nvSpPr>
        <xdr:cNvPr id="326" name="円/楕円 325"/>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123570</xdr:rowOff>
    </xdr:from>
    <xdr:ext cx="762000" cy="259045"/>
    <xdr:sp macro="" textlink="">
      <xdr:nvSpPr>
        <xdr:cNvPr id="327" name="補助費等該当値テキスト"/>
        <xdr:cNvSpPr txBox="1"/>
      </xdr:nvSpPr>
      <xdr:spPr>
        <a:xfrm>
          <a:off x="16598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10886</xdr:rowOff>
    </xdr:from>
    <xdr:to>
      <xdr:col>22</xdr:col>
      <xdr:colOff>606425</xdr:colOff>
      <xdr:row>34</xdr:row>
      <xdr:rowOff>112486</xdr:rowOff>
    </xdr:to>
    <xdr:sp macro="" textlink="">
      <xdr:nvSpPr>
        <xdr:cNvPr id="328" name="円/楕円 327"/>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122663</xdr:rowOff>
    </xdr:from>
    <xdr:ext cx="736600" cy="259045"/>
    <xdr:sp macro="" textlink="">
      <xdr:nvSpPr>
        <xdr:cNvPr id="329" name="テキスト ボックス 328"/>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133350</xdr:rowOff>
    </xdr:from>
    <xdr:to>
      <xdr:col>21</xdr:col>
      <xdr:colOff>403225</xdr:colOff>
      <xdr:row>34</xdr:row>
      <xdr:rowOff>63500</xdr:rowOff>
    </xdr:to>
    <xdr:sp macro="" textlink="">
      <xdr:nvSpPr>
        <xdr:cNvPr id="330" name="円/楕円 329"/>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73677</xdr:rowOff>
    </xdr:from>
    <xdr:ext cx="762000" cy="259045"/>
    <xdr:sp macro="" textlink="">
      <xdr:nvSpPr>
        <xdr:cNvPr id="331" name="テキスト ボックス 330"/>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68036</xdr:rowOff>
    </xdr:from>
    <xdr:to>
      <xdr:col>20</xdr:col>
      <xdr:colOff>200025</xdr:colOff>
      <xdr:row>33</xdr:row>
      <xdr:rowOff>169636</xdr:rowOff>
    </xdr:to>
    <xdr:sp macro="" textlink="">
      <xdr:nvSpPr>
        <xdr:cNvPr id="332" name="円/楕円 331"/>
        <xdr:cNvSpPr/>
      </xdr:nvSpPr>
      <xdr:spPr>
        <a:xfrm>
          <a:off x="13843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8363</xdr:rowOff>
    </xdr:from>
    <xdr:ext cx="762000" cy="259045"/>
    <xdr:sp macro="" textlink="">
      <xdr:nvSpPr>
        <xdr:cNvPr id="333" name="テキスト ボックス 332"/>
        <xdr:cNvSpPr txBox="1"/>
      </xdr:nvSpPr>
      <xdr:spPr>
        <a:xfrm>
          <a:off x="13512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2722</xdr:rowOff>
    </xdr:from>
    <xdr:to>
      <xdr:col>18</xdr:col>
      <xdr:colOff>682625</xdr:colOff>
      <xdr:row>33</xdr:row>
      <xdr:rowOff>104322</xdr:rowOff>
    </xdr:to>
    <xdr:sp macro="" textlink="">
      <xdr:nvSpPr>
        <xdr:cNvPr id="334" name="円/楕円 333"/>
        <xdr:cNvSpPr/>
      </xdr:nvSpPr>
      <xdr:spPr>
        <a:xfrm>
          <a:off x="12954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114499</xdr:rowOff>
    </xdr:from>
    <xdr:ext cx="762000" cy="259045"/>
    <xdr:sp macro="" textlink="">
      <xdr:nvSpPr>
        <xdr:cNvPr id="335" name="テキスト ボックス 334"/>
        <xdr:cNvSpPr txBox="1"/>
      </xdr:nvSpPr>
      <xdr:spPr>
        <a:xfrm>
          <a:off x="12623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9" name="正方形/長方形 33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40" name="正方形/長方形 33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2" name="正方形/長方形 34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4" name="テキスト ボックス 34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県土が東西に長く離島も存在する本県は、社会資本整備が他県に比べて遅れており、県債を財源とした社会資本の整備に積極的に取り組んできた結果、類似団体平均を上回っていましたが、平成</a:t>
          </a:r>
          <a:r>
            <a:rPr kumimoji="1" lang="en-US" altLang="ja-JP" sz="1200">
              <a:latin typeface="ＭＳ Ｐゴシック"/>
            </a:rPr>
            <a:t>27</a:t>
          </a:r>
          <a:r>
            <a:rPr kumimoji="1" lang="ja-JP" altLang="en-US" sz="1200">
              <a:latin typeface="ＭＳ Ｐゴシック"/>
            </a:rPr>
            <a:t>年度は、過去に行った県債の繰上償還の効果により分子が</a:t>
          </a:r>
          <a:r>
            <a:rPr kumimoji="1" lang="en-US" altLang="ja-JP" sz="1200">
              <a:latin typeface="ＭＳ Ｐゴシック"/>
            </a:rPr>
            <a:t>14.8</a:t>
          </a:r>
          <a:r>
            <a:rPr kumimoji="1" lang="ja-JP" altLang="en-US" sz="1200">
              <a:latin typeface="ＭＳ Ｐゴシック"/>
            </a:rPr>
            <a:t>％減少（▲</a:t>
          </a:r>
          <a:r>
            <a:rPr kumimoji="1" lang="en-US" altLang="ja-JP" sz="1200">
              <a:latin typeface="ＭＳ Ｐゴシック"/>
            </a:rPr>
            <a:t>133</a:t>
          </a:r>
          <a:r>
            <a:rPr kumimoji="1" lang="ja-JP" altLang="en-US" sz="1200">
              <a:latin typeface="ＭＳ Ｐゴシック"/>
            </a:rPr>
            <a:t>億円）し、比率が大きく改善したことにより、類似団体平均を下回りました。</a:t>
          </a:r>
        </a:p>
        <a:p>
          <a:r>
            <a:rPr kumimoji="1" lang="ja-JP" altLang="en-US" sz="1200">
              <a:latin typeface="ＭＳ Ｐゴシック"/>
            </a:rPr>
            <a:t>　今後も、県債の新規発行の抑制、県債残高の圧縮に努めます。</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7" name="テキスト ボックス 34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9" name="テキスト ボックス 348"/>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51" name="テキスト ボックス 350"/>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53" name="テキスト ボックス 352"/>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55" name="テキスト ボックス 354"/>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78</xdr:row>
      <xdr:rowOff>81280</xdr:rowOff>
    </xdr:to>
    <xdr:cxnSp macro="">
      <xdr:nvCxnSpPr>
        <xdr:cNvPr id="359" name="直線コネクタ 358"/>
        <xdr:cNvCxnSpPr/>
      </xdr:nvCxnSpPr>
      <xdr:spPr>
        <a:xfrm flipV="1">
          <a:off x="4826000" y="124714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53357</xdr:rowOff>
    </xdr:from>
    <xdr:ext cx="762000" cy="259045"/>
    <xdr:sp macro="" textlink="">
      <xdr:nvSpPr>
        <xdr:cNvPr id="360" name="公債費最小値テキスト"/>
        <xdr:cNvSpPr txBox="1"/>
      </xdr:nvSpPr>
      <xdr:spPr>
        <a:xfrm>
          <a:off x="4914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78</xdr:row>
      <xdr:rowOff>81280</xdr:rowOff>
    </xdr:from>
    <xdr:to>
      <xdr:col>7</xdr:col>
      <xdr:colOff>104775</xdr:colOff>
      <xdr:row>78</xdr:row>
      <xdr:rowOff>81280</xdr:rowOff>
    </xdr:to>
    <xdr:cxnSp macro="">
      <xdr:nvCxnSpPr>
        <xdr:cNvPr id="361" name="直線コネクタ 360"/>
        <xdr:cNvCxnSpPr/>
      </xdr:nvCxnSpPr>
      <xdr:spPr>
        <a:xfrm>
          <a:off x="4737100" y="134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62"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63" name="直線コネクタ 362"/>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161290</xdr:rowOff>
    </xdr:from>
    <xdr:to>
      <xdr:col>7</xdr:col>
      <xdr:colOff>15875</xdr:colOff>
      <xdr:row>80</xdr:row>
      <xdr:rowOff>58420</xdr:rowOff>
    </xdr:to>
    <xdr:cxnSp macro="">
      <xdr:nvCxnSpPr>
        <xdr:cNvPr id="364" name="直線コネクタ 363"/>
        <xdr:cNvCxnSpPr/>
      </xdr:nvCxnSpPr>
      <xdr:spPr>
        <a:xfrm flipV="1">
          <a:off x="3987800" y="12677140"/>
          <a:ext cx="838200" cy="109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162577</xdr:rowOff>
    </xdr:from>
    <xdr:ext cx="762000" cy="259045"/>
    <xdr:sp macro="" textlink="">
      <xdr:nvSpPr>
        <xdr:cNvPr id="365" name="公債費平均値テキスト"/>
        <xdr:cNvSpPr txBox="1"/>
      </xdr:nvSpPr>
      <xdr:spPr>
        <a:xfrm>
          <a:off x="4914900" y="1284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66" name="フローチャート : 判断 365"/>
        <xdr:cNvSpPr/>
      </xdr:nvSpPr>
      <xdr:spPr>
        <a:xfrm>
          <a:off x="47752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81</xdr:row>
      <xdr:rowOff>46989</xdr:rowOff>
    </xdr:to>
    <xdr:cxnSp macro="">
      <xdr:nvCxnSpPr>
        <xdr:cNvPr id="367" name="直線コネクタ 366"/>
        <xdr:cNvCxnSpPr/>
      </xdr:nvCxnSpPr>
      <xdr:spPr>
        <a:xfrm flipV="1">
          <a:off x="3098800" y="137744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53340</xdr:rowOff>
    </xdr:from>
    <xdr:to>
      <xdr:col>5</xdr:col>
      <xdr:colOff>600075</xdr:colOff>
      <xdr:row>74</xdr:row>
      <xdr:rowOff>154940</xdr:rowOff>
    </xdr:to>
    <xdr:sp macro="" textlink="">
      <xdr:nvSpPr>
        <xdr:cNvPr id="368" name="フローチャート : 判断 367"/>
        <xdr:cNvSpPr/>
      </xdr:nvSpPr>
      <xdr:spPr>
        <a:xfrm>
          <a:off x="3937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69" name="テキスト ボックス 368"/>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81</xdr:row>
      <xdr:rowOff>46989</xdr:rowOff>
    </xdr:to>
    <xdr:cxnSp macro="">
      <xdr:nvCxnSpPr>
        <xdr:cNvPr id="370" name="直線コネクタ 369"/>
        <xdr:cNvCxnSpPr/>
      </xdr:nvCxnSpPr>
      <xdr:spPr>
        <a:xfrm>
          <a:off x="2209800" y="136601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19050</xdr:rowOff>
    </xdr:from>
    <xdr:to>
      <xdr:col>4</xdr:col>
      <xdr:colOff>396875</xdr:colOff>
      <xdr:row>75</xdr:row>
      <xdr:rowOff>120650</xdr:rowOff>
    </xdr:to>
    <xdr:sp macro="" textlink="">
      <xdr:nvSpPr>
        <xdr:cNvPr id="371" name="フローチャート : 判断 370"/>
        <xdr:cNvSpPr/>
      </xdr:nvSpPr>
      <xdr:spPr>
        <a:xfrm>
          <a:off x="3048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72" name="テキスト ボックス 371"/>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81</xdr:row>
      <xdr:rowOff>138430</xdr:rowOff>
    </xdr:to>
    <xdr:cxnSp macro="">
      <xdr:nvCxnSpPr>
        <xdr:cNvPr id="373" name="直線コネクタ 372"/>
        <xdr:cNvCxnSpPr/>
      </xdr:nvCxnSpPr>
      <xdr:spPr>
        <a:xfrm flipV="1">
          <a:off x="1320800" y="136601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41910</xdr:rowOff>
    </xdr:from>
    <xdr:to>
      <xdr:col>3</xdr:col>
      <xdr:colOff>193675</xdr:colOff>
      <xdr:row>75</xdr:row>
      <xdr:rowOff>143510</xdr:rowOff>
    </xdr:to>
    <xdr:sp macro="" textlink="">
      <xdr:nvSpPr>
        <xdr:cNvPr id="374" name="フローチャート : 判断 373"/>
        <xdr:cNvSpPr/>
      </xdr:nvSpPr>
      <xdr:spPr>
        <a:xfrm>
          <a:off x="2159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75" name="テキスト ボックス 374"/>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76" name="フローチャート : 判断 375"/>
        <xdr:cNvSpPr/>
      </xdr:nvSpPr>
      <xdr:spPr>
        <a:xfrm>
          <a:off x="1270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77" name="テキスト ボックス 376"/>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83" name="円/楕円 382"/>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127017</xdr:rowOff>
    </xdr:from>
    <xdr:ext cx="762000" cy="259045"/>
    <xdr:sp macro="" textlink="">
      <xdr:nvSpPr>
        <xdr:cNvPr id="384" name="公債費該当値テキスト"/>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85" name="円/楕円 384"/>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86" name="テキスト ボックス 385"/>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167639</xdr:rowOff>
    </xdr:from>
    <xdr:to>
      <xdr:col>4</xdr:col>
      <xdr:colOff>396875</xdr:colOff>
      <xdr:row>81</xdr:row>
      <xdr:rowOff>97789</xdr:rowOff>
    </xdr:to>
    <xdr:sp macro="" textlink="">
      <xdr:nvSpPr>
        <xdr:cNvPr id="387" name="円/楕円 386"/>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82566</xdr:rowOff>
    </xdr:from>
    <xdr:ext cx="762000" cy="259045"/>
    <xdr:sp macro="" textlink="">
      <xdr:nvSpPr>
        <xdr:cNvPr id="388" name="テキスト ボックス 387"/>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89" name="円/楕円 388"/>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0" name="テキスト ボックス 389"/>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87630</xdr:rowOff>
    </xdr:from>
    <xdr:to>
      <xdr:col>1</xdr:col>
      <xdr:colOff>676275</xdr:colOff>
      <xdr:row>82</xdr:row>
      <xdr:rowOff>17780</xdr:rowOff>
    </xdr:to>
    <xdr:sp macro="" textlink="">
      <xdr:nvSpPr>
        <xdr:cNvPr id="391" name="円/楕円 390"/>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2557</xdr:rowOff>
    </xdr:from>
    <xdr:ext cx="762000" cy="259045"/>
    <xdr:sp macro="" textlink="">
      <xdr:nvSpPr>
        <xdr:cNvPr id="392" name="テキスト ボックス 391"/>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公債費を除いた経常収支比率は類似団体を下回っており、近年は概ね同水準で推移しています。</a:t>
          </a:r>
        </a:p>
        <a:p>
          <a:r>
            <a:rPr kumimoji="1" lang="ja-JP" altLang="en-US" sz="1200">
              <a:latin typeface="ＭＳ Ｐゴシック"/>
            </a:rPr>
            <a:t>　内訳としては、扶助費及び補助費が社会保障費の増などにより増加傾向にありますが、定員削減の効果などにより人件費を抑制していることが主な要因です。</a:t>
          </a:r>
        </a:p>
        <a:p>
          <a:r>
            <a:rPr kumimoji="1" lang="ja-JP" altLang="en-US" sz="1200">
              <a:latin typeface="ＭＳ Ｐゴシック"/>
            </a:rPr>
            <a:t>　今後も、「財政健全化基本方針」に基づき、一般行政部門を中心とする</a:t>
          </a:r>
          <a:r>
            <a:rPr kumimoji="1" lang="en-US" altLang="ja-JP" sz="1200">
              <a:latin typeface="ＭＳ Ｐゴシック"/>
            </a:rPr>
            <a:t>1,300</a:t>
          </a:r>
          <a:r>
            <a:rPr kumimoji="1" lang="ja-JP" altLang="en-US" sz="1200">
              <a:latin typeface="ＭＳ Ｐゴシック"/>
            </a:rPr>
            <a:t>人の定員削減や事務事業の見直しなどの取組を進めることとしています。</a:t>
          </a:r>
        </a:p>
      </xdr:txBody>
    </xdr:sp>
    <xdr:clientData/>
  </xdr:twoCellAnchor>
  <xdr:oneCellAnchor>
    <xdr:from>
      <xdr:col>18</xdr:col>
      <xdr:colOff>34925</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6" name="テキスト ボックス 40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8" name="テキスト ボックス 40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10" name="テキスト ボックス 40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12" name="テキスト ボックス 41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4" name="テキスト ボックス 41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6" name="テキスト ボックス 41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127000</xdr:rowOff>
    </xdr:from>
    <xdr:to>
      <xdr:col>24</xdr:col>
      <xdr:colOff>22225</xdr:colOff>
      <xdr:row>81</xdr:row>
      <xdr:rowOff>57150</xdr:rowOff>
    </xdr:to>
    <xdr:cxnSp macro="">
      <xdr:nvCxnSpPr>
        <xdr:cNvPr id="418" name="直線コネクタ 417"/>
        <xdr:cNvCxnSpPr/>
      </xdr:nvCxnSpPr>
      <xdr:spPr>
        <a:xfrm flipV="1">
          <a:off x="16510000" y="128143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29227</xdr:rowOff>
    </xdr:from>
    <xdr:ext cx="762000" cy="259045"/>
    <xdr:sp macro="" textlink="">
      <xdr:nvSpPr>
        <xdr:cNvPr id="419" name="公債費以外最小値テキスト"/>
        <xdr:cNvSpPr txBox="1"/>
      </xdr:nvSpPr>
      <xdr:spPr>
        <a:xfrm>
          <a:off x="16598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23</xdr:col>
      <xdr:colOff>619125</xdr:colOff>
      <xdr:row>81</xdr:row>
      <xdr:rowOff>57150</xdr:rowOff>
    </xdr:from>
    <xdr:to>
      <xdr:col>24</xdr:col>
      <xdr:colOff>111125</xdr:colOff>
      <xdr:row>81</xdr:row>
      <xdr:rowOff>57150</xdr:rowOff>
    </xdr:to>
    <xdr:cxnSp macro="">
      <xdr:nvCxnSpPr>
        <xdr:cNvPr id="420" name="直線コネクタ 419"/>
        <xdr:cNvCxnSpPr/>
      </xdr:nvCxnSpPr>
      <xdr:spPr>
        <a:xfrm>
          <a:off x="16421100" y="1394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41927</xdr:rowOff>
    </xdr:from>
    <xdr:ext cx="762000" cy="259045"/>
    <xdr:sp macro="" textlink="">
      <xdr:nvSpPr>
        <xdr:cNvPr id="42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619125</xdr:colOff>
      <xdr:row>74</xdr:row>
      <xdr:rowOff>127000</xdr:rowOff>
    </xdr:from>
    <xdr:to>
      <xdr:col>24</xdr:col>
      <xdr:colOff>111125</xdr:colOff>
      <xdr:row>74</xdr:row>
      <xdr:rowOff>127000</xdr:rowOff>
    </xdr:to>
    <xdr:cxnSp macro="">
      <xdr:nvCxnSpPr>
        <xdr:cNvPr id="422" name="直線コネクタ 42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114300</xdr:rowOff>
    </xdr:from>
    <xdr:to>
      <xdr:col>24</xdr:col>
      <xdr:colOff>22225</xdr:colOff>
      <xdr:row>74</xdr:row>
      <xdr:rowOff>127000</xdr:rowOff>
    </xdr:to>
    <xdr:cxnSp macro="">
      <xdr:nvCxnSpPr>
        <xdr:cNvPr id="423" name="直線コネクタ 422"/>
        <xdr:cNvCxnSpPr/>
      </xdr:nvCxnSpPr>
      <xdr:spPr>
        <a:xfrm>
          <a:off x="15671800" y="1280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25" name="フローチャート :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107950</xdr:rowOff>
    </xdr:from>
    <xdr:to>
      <xdr:col>22</xdr:col>
      <xdr:colOff>555625</xdr:colOff>
      <xdr:row>74</xdr:row>
      <xdr:rowOff>114300</xdr:rowOff>
    </xdr:to>
    <xdr:cxnSp macro="">
      <xdr:nvCxnSpPr>
        <xdr:cNvPr id="426" name="直線コネクタ 425"/>
        <xdr:cNvCxnSpPr/>
      </xdr:nvCxnSpPr>
      <xdr:spPr>
        <a:xfrm>
          <a:off x="14782800" y="12623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127000</xdr:rowOff>
    </xdr:from>
    <xdr:to>
      <xdr:col>22</xdr:col>
      <xdr:colOff>606425</xdr:colOff>
      <xdr:row>79</xdr:row>
      <xdr:rowOff>57150</xdr:rowOff>
    </xdr:to>
    <xdr:sp macro="" textlink="">
      <xdr:nvSpPr>
        <xdr:cNvPr id="427" name="フローチャート : 判断 426"/>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41927</xdr:rowOff>
    </xdr:from>
    <xdr:ext cx="736600" cy="259045"/>
    <xdr:sp macro="" textlink="">
      <xdr:nvSpPr>
        <xdr:cNvPr id="428" name="テキスト ボックス 427"/>
        <xdr:cNvSpPr txBox="1"/>
      </xdr:nvSpPr>
      <xdr:spPr>
        <a:xfrm>
          <a:off x="15290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107950</xdr:rowOff>
    </xdr:from>
    <xdr:to>
      <xdr:col>21</xdr:col>
      <xdr:colOff>352425</xdr:colOff>
      <xdr:row>74</xdr:row>
      <xdr:rowOff>88900</xdr:rowOff>
    </xdr:to>
    <xdr:cxnSp macro="">
      <xdr:nvCxnSpPr>
        <xdr:cNvPr id="429" name="直線コネクタ 428"/>
        <xdr:cNvCxnSpPr/>
      </xdr:nvCxnSpPr>
      <xdr:spPr>
        <a:xfrm flipV="1">
          <a:off x="13893800" y="1262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114300</xdr:rowOff>
    </xdr:from>
    <xdr:to>
      <xdr:col>21</xdr:col>
      <xdr:colOff>403225</xdr:colOff>
      <xdr:row>79</xdr:row>
      <xdr:rowOff>44450</xdr:rowOff>
    </xdr:to>
    <xdr:sp macro="" textlink="">
      <xdr:nvSpPr>
        <xdr:cNvPr id="430" name="フローチャート : 判断 429"/>
        <xdr:cNvSpPr/>
      </xdr:nvSpPr>
      <xdr:spPr>
        <a:xfrm>
          <a:off x="14732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29227</xdr:rowOff>
    </xdr:from>
    <xdr:ext cx="762000" cy="259045"/>
    <xdr:sp macro="" textlink="">
      <xdr:nvSpPr>
        <xdr:cNvPr id="431" name="テキスト ボックス 430"/>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44450</xdr:rowOff>
    </xdr:from>
    <xdr:to>
      <xdr:col>20</xdr:col>
      <xdr:colOff>149225</xdr:colOff>
      <xdr:row>74</xdr:row>
      <xdr:rowOff>88900</xdr:rowOff>
    </xdr:to>
    <xdr:cxnSp macro="">
      <xdr:nvCxnSpPr>
        <xdr:cNvPr id="432" name="直線コネクタ 431"/>
        <xdr:cNvCxnSpPr/>
      </xdr:nvCxnSpPr>
      <xdr:spPr>
        <a:xfrm>
          <a:off x="13004800" y="12560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69850</xdr:rowOff>
    </xdr:from>
    <xdr:to>
      <xdr:col>20</xdr:col>
      <xdr:colOff>200025</xdr:colOff>
      <xdr:row>80</xdr:row>
      <xdr:rowOff>0</xdr:rowOff>
    </xdr:to>
    <xdr:sp macro="" textlink="">
      <xdr:nvSpPr>
        <xdr:cNvPr id="433" name="フローチャート : 判断 432"/>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156227</xdr:rowOff>
    </xdr:from>
    <xdr:ext cx="762000" cy="259045"/>
    <xdr:sp macro="" textlink="">
      <xdr:nvSpPr>
        <xdr:cNvPr id="434" name="テキスト ボックス 433"/>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165100</xdr:rowOff>
    </xdr:from>
    <xdr:to>
      <xdr:col>18</xdr:col>
      <xdr:colOff>682625</xdr:colOff>
      <xdr:row>79</xdr:row>
      <xdr:rowOff>95250</xdr:rowOff>
    </xdr:to>
    <xdr:sp macro="" textlink="">
      <xdr:nvSpPr>
        <xdr:cNvPr id="435" name="フローチャート : 判断 434"/>
        <xdr:cNvSpPr/>
      </xdr:nvSpPr>
      <xdr:spPr>
        <a:xfrm>
          <a:off x="129540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80027</xdr:rowOff>
    </xdr:from>
    <xdr:ext cx="762000" cy="259045"/>
    <xdr:sp macro="" textlink="">
      <xdr:nvSpPr>
        <xdr:cNvPr id="436" name="テキスト ボックス 435"/>
        <xdr:cNvSpPr txBox="1"/>
      </xdr:nvSpPr>
      <xdr:spPr>
        <a:xfrm>
          <a:off x="12623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76200</xdr:rowOff>
    </xdr:from>
    <xdr:to>
      <xdr:col>24</xdr:col>
      <xdr:colOff>73025</xdr:colOff>
      <xdr:row>75</xdr:row>
      <xdr:rowOff>6350</xdr:rowOff>
    </xdr:to>
    <xdr:sp macro="" textlink="">
      <xdr:nvSpPr>
        <xdr:cNvPr id="442" name="円/楕円 441"/>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156227</xdr:rowOff>
    </xdr:from>
    <xdr:ext cx="762000" cy="259045"/>
    <xdr:sp macro="" textlink="">
      <xdr:nvSpPr>
        <xdr:cNvPr id="443"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63500</xdr:rowOff>
    </xdr:from>
    <xdr:to>
      <xdr:col>22</xdr:col>
      <xdr:colOff>606425</xdr:colOff>
      <xdr:row>74</xdr:row>
      <xdr:rowOff>165100</xdr:rowOff>
    </xdr:to>
    <xdr:sp macro="" textlink="">
      <xdr:nvSpPr>
        <xdr:cNvPr id="444" name="円/楕円 443"/>
        <xdr:cNvSpPr/>
      </xdr:nvSpPr>
      <xdr:spPr>
        <a:xfrm>
          <a:off x="15621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3827</xdr:rowOff>
    </xdr:from>
    <xdr:ext cx="736600" cy="259045"/>
    <xdr:sp macro="" textlink="">
      <xdr:nvSpPr>
        <xdr:cNvPr id="445" name="テキスト ボックス 444"/>
        <xdr:cNvSpPr txBox="1"/>
      </xdr:nvSpPr>
      <xdr:spPr>
        <a:xfrm>
          <a:off x="15290800" y="125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57150</xdr:rowOff>
    </xdr:from>
    <xdr:to>
      <xdr:col>21</xdr:col>
      <xdr:colOff>403225</xdr:colOff>
      <xdr:row>73</xdr:row>
      <xdr:rowOff>158750</xdr:rowOff>
    </xdr:to>
    <xdr:sp macro="" textlink="">
      <xdr:nvSpPr>
        <xdr:cNvPr id="446" name="円/楕円 445"/>
        <xdr:cNvSpPr/>
      </xdr:nvSpPr>
      <xdr:spPr>
        <a:xfrm>
          <a:off x="14732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168927</xdr:rowOff>
    </xdr:from>
    <xdr:ext cx="762000" cy="259045"/>
    <xdr:sp macro="" textlink="">
      <xdr:nvSpPr>
        <xdr:cNvPr id="447" name="テキスト ボックス 446"/>
        <xdr:cNvSpPr txBox="1"/>
      </xdr:nvSpPr>
      <xdr:spPr>
        <a:xfrm>
          <a:off x="14401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38100</xdr:rowOff>
    </xdr:from>
    <xdr:to>
      <xdr:col>20</xdr:col>
      <xdr:colOff>200025</xdr:colOff>
      <xdr:row>74</xdr:row>
      <xdr:rowOff>139700</xdr:rowOff>
    </xdr:to>
    <xdr:sp macro="" textlink="">
      <xdr:nvSpPr>
        <xdr:cNvPr id="448" name="円/楕円 447"/>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149877</xdr:rowOff>
    </xdr:from>
    <xdr:ext cx="762000" cy="259045"/>
    <xdr:sp macro="" textlink="">
      <xdr:nvSpPr>
        <xdr:cNvPr id="449" name="テキスト ボックス 448"/>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165100</xdr:rowOff>
    </xdr:from>
    <xdr:to>
      <xdr:col>18</xdr:col>
      <xdr:colOff>682625</xdr:colOff>
      <xdr:row>73</xdr:row>
      <xdr:rowOff>95250</xdr:rowOff>
    </xdr:to>
    <xdr:sp macro="" textlink="">
      <xdr:nvSpPr>
        <xdr:cNvPr id="450" name="円/楕円 449"/>
        <xdr:cNvSpPr/>
      </xdr:nvSpPr>
      <xdr:spPr>
        <a:xfrm>
          <a:off x="12954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105427</xdr:rowOff>
    </xdr:from>
    <xdr:ext cx="762000" cy="259045"/>
    <xdr:sp macro="" textlink="">
      <xdr:nvSpPr>
        <xdr:cNvPr id="451" name="テキスト ボックス 450"/>
        <xdr:cNvSpPr txBox="1"/>
      </xdr:nvSpPr>
      <xdr:spPr>
        <a:xfrm>
          <a:off x="12623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117208</xdr:rowOff>
    </xdr:from>
    <xdr:to>
      <xdr:col>4</xdr:col>
      <xdr:colOff>1117600</xdr:colOff>
      <xdr:row>19</xdr:row>
      <xdr:rowOff>47257</xdr:rowOff>
    </xdr:to>
    <xdr:cxnSp macro="">
      <xdr:nvCxnSpPr>
        <xdr:cNvPr id="45" name="直線コネクタ 44"/>
        <xdr:cNvCxnSpPr/>
      </xdr:nvCxnSpPr>
      <xdr:spPr bwMode="auto">
        <a:xfrm flipV="1">
          <a:off x="5651500" y="2050783"/>
          <a:ext cx="0" cy="1301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19334</xdr:rowOff>
    </xdr:from>
    <xdr:ext cx="762000" cy="259045"/>
    <xdr:sp macro="" textlink="">
      <xdr:nvSpPr>
        <xdr:cNvPr id="46" name="人口1人当たり決算額の推移最小値テキスト130"/>
        <xdr:cNvSpPr txBox="1"/>
      </xdr:nvSpPr>
      <xdr:spPr>
        <a:xfrm>
          <a:off x="5740400" y="332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125,343</a:t>
          </a:r>
          <a:endParaRPr kumimoji="1" lang="ja-JP" altLang="en-US" sz="1000" b="1">
            <a:latin typeface="ＭＳ Ｐゴシック"/>
          </a:endParaRPr>
        </a:p>
      </xdr:txBody>
    </xdr:sp>
    <xdr:clientData/>
  </xdr:oneCellAnchor>
  <xdr:twoCellAnchor>
    <xdr:from>
      <xdr:col>4</xdr:col>
      <xdr:colOff>1028700</xdr:colOff>
      <xdr:row>19</xdr:row>
      <xdr:rowOff>47257</xdr:rowOff>
    </xdr:from>
    <xdr:to>
      <xdr:col>5</xdr:col>
      <xdr:colOff>73025</xdr:colOff>
      <xdr:row>19</xdr:row>
      <xdr:rowOff>47257</xdr:rowOff>
    </xdr:to>
    <xdr:cxnSp macro="">
      <xdr:nvCxnSpPr>
        <xdr:cNvPr id="47" name="直線コネクタ 46"/>
        <xdr:cNvCxnSpPr/>
      </xdr:nvCxnSpPr>
      <xdr:spPr bwMode="auto">
        <a:xfrm>
          <a:off x="5562600" y="3352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32135</xdr:rowOff>
    </xdr:from>
    <xdr:ext cx="762000" cy="259045"/>
    <xdr:sp macro="" textlink="">
      <xdr:nvSpPr>
        <xdr:cNvPr id="48" name="人口1人当たり決算額の推移最大値テキスト130"/>
        <xdr:cNvSpPr txBox="1"/>
      </xdr:nvSpPr>
      <xdr:spPr>
        <a:xfrm>
          <a:off x="5740400" y="17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159,507</a:t>
          </a:r>
          <a:endParaRPr kumimoji="1" lang="ja-JP" altLang="en-US" sz="1000" b="1">
            <a:latin typeface="ＭＳ Ｐゴシック"/>
          </a:endParaRPr>
        </a:p>
      </xdr:txBody>
    </xdr:sp>
    <xdr:clientData/>
  </xdr:oneCellAnchor>
  <xdr:twoCellAnchor>
    <xdr:from>
      <xdr:col>4</xdr:col>
      <xdr:colOff>1028700</xdr:colOff>
      <xdr:row>11</xdr:row>
      <xdr:rowOff>117208</xdr:rowOff>
    </xdr:from>
    <xdr:to>
      <xdr:col>5</xdr:col>
      <xdr:colOff>73025</xdr:colOff>
      <xdr:row>11</xdr:row>
      <xdr:rowOff>117208</xdr:rowOff>
    </xdr:to>
    <xdr:cxnSp macro="">
      <xdr:nvCxnSpPr>
        <xdr:cNvPr id="49" name="直線コネクタ 48"/>
        <xdr:cNvCxnSpPr/>
      </xdr:nvCxnSpPr>
      <xdr:spPr bwMode="auto">
        <a:xfrm>
          <a:off x="5562600" y="2050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117208</xdr:rowOff>
    </xdr:from>
    <xdr:to>
      <xdr:col>4</xdr:col>
      <xdr:colOff>1117600</xdr:colOff>
      <xdr:row>11</xdr:row>
      <xdr:rowOff>136525</xdr:rowOff>
    </xdr:to>
    <xdr:cxnSp macro="">
      <xdr:nvCxnSpPr>
        <xdr:cNvPr id="50" name="直線コネクタ 49"/>
        <xdr:cNvCxnSpPr/>
      </xdr:nvCxnSpPr>
      <xdr:spPr bwMode="auto">
        <a:xfrm flipV="1">
          <a:off x="5003800" y="2050783"/>
          <a:ext cx="6477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163606</xdr:rowOff>
    </xdr:from>
    <xdr:ext cx="762000" cy="259045"/>
    <xdr:sp macro="" textlink="">
      <xdr:nvSpPr>
        <xdr:cNvPr id="51" name="人口1人当たり決算額の推移平均値テキスト130"/>
        <xdr:cNvSpPr txBox="1"/>
      </xdr:nvSpPr>
      <xdr:spPr>
        <a:xfrm>
          <a:off x="5740400" y="2611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142,723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20079</xdr:rowOff>
    </xdr:from>
    <xdr:to>
      <xdr:col>5</xdr:col>
      <xdr:colOff>34925</xdr:colOff>
      <xdr:row>15</xdr:row>
      <xdr:rowOff>121679</xdr:rowOff>
    </xdr:to>
    <xdr:sp macro="" textlink="">
      <xdr:nvSpPr>
        <xdr:cNvPr id="52" name="フローチャート : 判断 51"/>
        <xdr:cNvSpPr/>
      </xdr:nvSpPr>
      <xdr:spPr bwMode="auto">
        <a:xfrm>
          <a:off x="5600700" y="2639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136525</xdr:rowOff>
    </xdr:from>
    <xdr:to>
      <xdr:col>4</xdr:col>
      <xdr:colOff>469900</xdr:colOff>
      <xdr:row>12</xdr:row>
      <xdr:rowOff>158890</xdr:rowOff>
    </xdr:to>
    <xdr:cxnSp macro="">
      <xdr:nvCxnSpPr>
        <xdr:cNvPr id="53" name="直線コネクタ 52"/>
        <xdr:cNvCxnSpPr/>
      </xdr:nvCxnSpPr>
      <xdr:spPr bwMode="auto">
        <a:xfrm flipV="1">
          <a:off x="4305300" y="2070100"/>
          <a:ext cx="698500" cy="19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73228</xdr:rowOff>
    </xdr:from>
    <xdr:to>
      <xdr:col>4</xdr:col>
      <xdr:colOff>520700</xdr:colOff>
      <xdr:row>17</xdr:row>
      <xdr:rowOff>3378</xdr:rowOff>
    </xdr:to>
    <xdr:sp macro="" textlink="">
      <xdr:nvSpPr>
        <xdr:cNvPr id="54" name="フローチャート : 判断 53"/>
        <xdr:cNvSpPr/>
      </xdr:nvSpPr>
      <xdr:spPr bwMode="auto">
        <a:xfrm>
          <a:off x="49530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159605</xdr:rowOff>
    </xdr:from>
    <xdr:ext cx="736600" cy="259045"/>
    <xdr:sp macro="" textlink="">
      <xdr:nvSpPr>
        <xdr:cNvPr id="55" name="テキスト ボックス 54"/>
        <xdr:cNvSpPr txBox="1"/>
      </xdr:nvSpPr>
      <xdr:spPr>
        <a:xfrm>
          <a:off x="4622800" y="2950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141249</xdr:rowOff>
    </xdr:from>
    <xdr:to>
      <xdr:col>3</xdr:col>
      <xdr:colOff>904875</xdr:colOff>
      <xdr:row>12</xdr:row>
      <xdr:rowOff>158890</xdr:rowOff>
    </xdr:to>
    <xdr:cxnSp macro="">
      <xdr:nvCxnSpPr>
        <xdr:cNvPr id="56" name="直線コネクタ 55"/>
        <xdr:cNvCxnSpPr/>
      </xdr:nvCxnSpPr>
      <xdr:spPr bwMode="auto">
        <a:xfrm>
          <a:off x="3606800" y="2074824"/>
          <a:ext cx="698500" cy="18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104927</xdr:rowOff>
    </xdr:from>
    <xdr:to>
      <xdr:col>3</xdr:col>
      <xdr:colOff>955675</xdr:colOff>
      <xdr:row>19</xdr:row>
      <xdr:rowOff>35077</xdr:rowOff>
    </xdr:to>
    <xdr:sp macro="" textlink="">
      <xdr:nvSpPr>
        <xdr:cNvPr id="57" name="フローチャート : 判断 56"/>
        <xdr:cNvSpPr/>
      </xdr:nvSpPr>
      <xdr:spPr bwMode="auto">
        <a:xfrm>
          <a:off x="42545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19854</xdr:rowOff>
    </xdr:from>
    <xdr:ext cx="762000" cy="259045"/>
    <xdr:sp macro="" textlink="">
      <xdr:nvSpPr>
        <xdr:cNvPr id="58" name="テキスト ボックス 57"/>
        <xdr:cNvSpPr txBox="1"/>
      </xdr:nvSpPr>
      <xdr:spPr>
        <a:xfrm>
          <a:off x="3924300" y="33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141249</xdr:rowOff>
    </xdr:from>
    <xdr:to>
      <xdr:col>3</xdr:col>
      <xdr:colOff>206375</xdr:colOff>
      <xdr:row>12</xdr:row>
      <xdr:rowOff>116408</xdr:rowOff>
    </xdr:to>
    <xdr:cxnSp macro="">
      <xdr:nvCxnSpPr>
        <xdr:cNvPr id="59" name="直線コネクタ 58"/>
        <xdr:cNvCxnSpPr/>
      </xdr:nvCxnSpPr>
      <xdr:spPr bwMode="auto">
        <a:xfrm flipV="1">
          <a:off x="2908300" y="2074824"/>
          <a:ext cx="698500" cy="14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103403</xdr:rowOff>
    </xdr:from>
    <xdr:to>
      <xdr:col>3</xdr:col>
      <xdr:colOff>257175</xdr:colOff>
      <xdr:row>18</xdr:row>
      <xdr:rowOff>33553</xdr:rowOff>
    </xdr:to>
    <xdr:sp macro="" textlink="">
      <xdr:nvSpPr>
        <xdr:cNvPr id="60" name="フローチャート : 判断 59"/>
        <xdr:cNvSpPr/>
      </xdr:nvSpPr>
      <xdr:spPr bwMode="auto">
        <a:xfrm>
          <a:off x="35560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18330</xdr:rowOff>
    </xdr:from>
    <xdr:ext cx="762000" cy="259045"/>
    <xdr:sp macro="" textlink="">
      <xdr:nvSpPr>
        <xdr:cNvPr id="61" name="テキスト ボックス 60"/>
        <xdr:cNvSpPr txBox="1"/>
      </xdr:nvSpPr>
      <xdr:spPr>
        <a:xfrm>
          <a:off x="32258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160706</xdr:rowOff>
    </xdr:from>
    <xdr:to>
      <xdr:col>2</xdr:col>
      <xdr:colOff>692150</xdr:colOff>
      <xdr:row>17</xdr:row>
      <xdr:rowOff>90856</xdr:rowOff>
    </xdr:to>
    <xdr:sp macro="" textlink="">
      <xdr:nvSpPr>
        <xdr:cNvPr id="62" name="フローチャート : 判断 61"/>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75633</xdr:rowOff>
    </xdr:from>
    <xdr:ext cx="762000" cy="259045"/>
    <xdr:sp macro="" textlink="">
      <xdr:nvSpPr>
        <xdr:cNvPr id="63" name="テキスト ボックス 62"/>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66408</xdr:rowOff>
    </xdr:from>
    <xdr:to>
      <xdr:col>5</xdr:col>
      <xdr:colOff>34925</xdr:colOff>
      <xdr:row>11</xdr:row>
      <xdr:rowOff>168008</xdr:rowOff>
    </xdr:to>
    <xdr:sp macro="" textlink="">
      <xdr:nvSpPr>
        <xdr:cNvPr id="69" name="円/楕円 68"/>
        <xdr:cNvSpPr/>
      </xdr:nvSpPr>
      <xdr:spPr bwMode="auto">
        <a:xfrm>
          <a:off x="5600700" y="199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146435</xdr:rowOff>
    </xdr:from>
    <xdr:ext cx="762000" cy="259045"/>
    <xdr:sp macro="" textlink="">
      <xdr:nvSpPr>
        <xdr:cNvPr id="70" name="人口1人当たり決算額の推移該当値テキスト130"/>
        <xdr:cNvSpPr txBox="1"/>
      </xdr:nvSpPr>
      <xdr:spPr>
        <a:xfrm>
          <a:off x="5740400" y="190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159,507</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85725</xdr:rowOff>
    </xdr:from>
    <xdr:to>
      <xdr:col>4</xdr:col>
      <xdr:colOff>520700</xdr:colOff>
      <xdr:row>12</xdr:row>
      <xdr:rowOff>15875</xdr:rowOff>
    </xdr:to>
    <xdr:sp macro="" textlink="">
      <xdr:nvSpPr>
        <xdr:cNvPr id="71" name="円/楕円 70"/>
        <xdr:cNvSpPr/>
      </xdr:nvSpPr>
      <xdr:spPr bwMode="auto">
        <a:xfrm>
          <a:off x="4953000" y="201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26052</xdr:rowOff>
    </xdr:from>
    <xdr:ext cx="736600" cy="259045"/>
    <xdr:sp macro="" textlink="">
      <xdr:nvSpPr>
        <xdr:cNvPr id="72" name="テキスト ボックス 71"/>
        <xdr:cNvSpPr txBox="1"/>
      </xdr:nvSpPr>
      <xdr:spPr>
        <a:xfrm>
          <a:off x="4622800" y="178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159,000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108090</xdr:rowOff>
    </xdr:from>
    <xdr:to>
      <xdr:col>3</xdr:col>
      <xdr:colOff>955675</xdr:colOff>
      <xdr:row>13</xdr:row>
      <xdr:rowOff>38240</xdr:rowOff>
    </xdr:to>
    <xdr:sp macro="" textlink="">
      <xdr:nvSpPr>
        <xdr:cNvPr id="73" name="円/楕円 72"/>
        <xdr:cNvSpPr/>
      </xdr:nvSpPr>
      <xdr:spPr bwMode="auto">
        <a:xfrm>
          <a:off x="4254500" y="221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48417</xdr:rowOff>
    </xdr:from>
    <xdr:ext cx="762000" cy="259045"/>
    <xdr:sp macro="" textlink="">
      <xdr:nvSpPr>
        <xdr:cNvPr id="74" name="テキスト ボックス 73"/>
        <xdr:cNvSpPr txBox="1"/>
      </xdr:nvSpPr>
      <xdr:spPr>
        <a:xfrm>
          <a:off x="3924300" y="198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153,913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90449</xdr:rowOff>
    </xdr:from>
    <xdr:to>
      <xdr:col>3</xdr:col>
      <xdr:colOff>257175</xdr:colOff>
      <xdr:row>12</xdr:row>
      <xdr:rowOff>20599</xdr:rowOff>
    </xdr:to>
    <xdr:sp macro="" textlink="">
      <xdr:nvSpPr>
        <xdr:cNvPr id="75" name="円/楕円 74"/>
        <xdr:cNvSpPr/>
      </xdr:nvSpPr>
      <xdr:spPr bwMode="auto">
        <a:xfrm>
          <a:off x="3556000" y="2024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30776</xdr:rowOff>
    </xdr:from>
    <xdr:ext cx="762000" cy="259045"/>
    <xdr:sp macro="" textlink="">
      <xdr:nvSpPr>
        <xdr:cNvPr id="76" name="テキスト ボックス 75"/>
        <xdr:cNvSpPr txBox="1"/>
      </xdr:nvSpPr>
      <xdr:spPr>
        <a:xfrm>
          <a:off x="3225800" y="17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65608</xdr:rowOff>
    </xdr:from>
    <xdr:to>
      <xdr:col>2</xdr:col>
      <xdr:colOff>692150</xdr:colOff>
      <xdr:row>12</xdr:row>
      <xdr:rowOff>167208</xdr:rowOff>
    </xdr:to>
    <xdr:sp macro="" textlink="">
      <xdr:nvSpPr>
        <xdr:cNvPr id="77" name="円/楕円 76"/>
        <xdr:cNvSpPr/>
      </xdr:nvSpPr>
      <xdr:spPr bwMode="auto">
        <a:xfrm>
          <a:off x="2857500" y="217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5935</xdr:rowOff>
    </xdr:from>
    <xdr:ext cx="762000" cy="259045"/>
    <xdr:sp macro="" textlink="">
      <xdr:nvSpPr>
        <xdr:cNvPr id="78" name="テキスト ボックス 77"/>
        <xdr:cNvSpPr txBox="1"/>
      </xdr:nvSpPr>
      <xdr:spPr>
        <a:xfrm>
          <a:off x="2527300" y="19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99077</xdr:rowOff>
    </xdr:from>
    <xdr:ext cx="762000" cy="259045"/>
    <xdr:sp macro="" textlink="">
      <xdr:nvSpPr>
        <xdr:cNvPr id="96" name="テキスト ボックス 95"/>
        <xdr:cNvSpPr txBox="1"/>
      </xdr:nvSpPr>
      <xdr:spPr>
        <a:xfrm>
          <a:off x="13970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156227</xdr:rowOff>
    </xdr:from>
    <xdr:ext cx="762000" cy="259045"/>
    <xdr:sp macro="" textlink="">
      <xdr:nvSpPr>
        <xdr:cNvPr id="100" name="テキスト ボックス 99"/>
        <xdr:cNvSpPr txBox="1"/>
      </xdr:nvSpPr>
      <xdr:spPr>
        <a:xfrm>
          <a:off x="13970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166662</xdr:rowOff>
    </xdr:from>
    <xdr:to>
      <xdr:col>4</xdr:col>
      <xdr:colOff>1117600</xdr:colOff>
      <xdr:row>37</xdr:row>
      <xdr:rowOff>230156</xdr:rowOff>
    </xdr:to>
    <xdr:cxnSp macro="">
      <xdr:nvCxnSpPr>
        <xdr:cNvPr id="104" name="直線コネクタ 103"/>
        <xdr:cNvCxnSpPr/>
      </xdr:nvCxnSpPr>
      <xdr:spPr bwMode="auto">
        <a:xfrm flipV="1">
          <a:off x="5651500" y="6434112"/>
          <a:ext cx="0" cy="9207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202233</xdr:rowOff>
    </xdr:from>
    <xdr:ext cx="762000" cy="259045"/>
    <xdr:sp macro="" textlink="">
      <xdr:nvSpPr>
        <xdr:cNvPr id="105" name="人口1人当たり決算額の推移最小値テキスト445"/>
        <xdr:cNvSpPr txBox="1"/>
      </xdr:nvSpPr>
      <xdr:spPr>
        <a:xfrm>
          <a:off x="5740400" y="73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20,195</a:t>
          </a:r>
          <a:endParaRPr kumimoji="1" lang="ja-JP" altLang="en-US" sz="1000" b="1">
            <a:latin typeface="ＭＳ Ｐゴシック"/>
          </a:endParaRPr>
        </a:p>
      </xdr:txBody>
    </xdr:sp>
    <xdr:clientData/>
  </xdr:oneCellAnchor>
  <xdr:twoCellAnchor>
    <xdr:from>
      <xdr:col>4</xdr:col>
      <xdr:colOff>1028700</xdr:colOff>
      <xdr:row>37</xdr:row>
      <xdr:rowOff>230156</xdr:rowOff>
    </xdr:from>
    <xdr:to>
      <xdr:col>5</xdr:col>
      <xdr:colOff>73025</xdr:colOff>
      <xdr:row>37</xdr:row>
      <xdr:rowOff>230156</xdr:rowOff>
    </xdr:to>
    <xdr:cxnSp macro="">
      <xdr:nvCxnSpPr>
        <xdr:cNvPr id="106" name="直線コネクタ 105"/>
        <xdr:cNvCxnSpPr/>
      </xdr:nvCxnSpPr>
      <xdr:spPr bwMode="auto">
        <a:xfrm>
          <a:off x="5562600" y="7354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253039</xdr:rowOff>
    </xdr:from>
    <xdr:ext cx="762000" cy="259045"/>
    <xdr:sp macro="" textlink="">
      <xdr:nvSpPr>
        <xdr:cNvPr id="107" name="人口1人当たり決算額の推移最大値テキスト445"/>
        <xdr:cNvSpPr txBox="1"/>
      </xdr:nvSpPr>
      <xdr:spPr>
        <a:xfrm>
          <a:off x="5740400" y="61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36,306</a:t>
          </a:r>
          <a:endParaRPr kumimoji="1" lang="ja-JP" altLang="en-US" sz="1000" b="1">
            <a:latin typeface="ＭＳ Ｐゴシック"/>
          </a:endParaRPr>
        </a:p>
      </xdr:txBody>
    </xdr:sp>
    <xdr:clientData/>
  </xdr:oneCellAnchor>
  <xdr:twoCellAnchor>
    <xdr:from>
      <xdr:col>4</xdr:col>
      <xdr:colOff>1028700</xdr:colOff>
      <xdr:row>34</xdr:row>
      <xdr:rowOff>166662</xdr:rowOff>
    </xdr:from>
    <xdr:to>
      <xdr:col>5</xdr:col>
      <xdr:colOff>73025</xdr:colOff>
      <xdr:row>34</xdr:row>
      <xdr:rowOff>166662</xdr:rowOff>
    </xdr:to>
    <xdr:cxnSp macro="">
      <xdr:nvCxnSpPr>
        <xdr:cNvPr id="108" name="直線コネクタ 107"/>
        <xdr:cNvCxnSpPr/>
      </xdr:nvCxnSpPr>
      <xdr:spPr bwMode="auto">
        <a:xfrm>
          <a:off x="5562600" y="6434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146488</xdr:rowOff>
    </xdr:from>
    <xdr:to>
      <xdr:col>4</xdr:col>
      <xdr:colOff>1117600</xdr:colOff>
      <xdr:row>37</xdr:row>
      <xdr:rowOff>230156</xdr:rowOff>
    </xdr:to>
    <xdr:cxnSp macro="">
      <xdr:nvCxnSpPr>
        <xdr:cNvPr id="109" name="直線コネクタ 108"/>
        <xdr:cNvCxnSpPr/>
      </xdr:nvCxnSpPr>
      <xdr:spPr bwMode="auto">
        <a:xfrm>
          <a:off x="5003800" y="6413938"/>
          <a:ext cx="647700" cy="94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274750</xdr:rowOff>
    </xdr:from>
    <xdr:ext cx="762000" cy="259045"/>
    <xdr:sp macro="" textlink="">
      <xdr:nvSpPr>
        <xdr:cNvPr id="110" name="人口1人当たり決算額の推移平均値テキスト445"/>
        <xdr:cNvSpPr txBox="1"/>
      </xdr:nvSpPr>
      <xdr:spPr>
        <a:xfrm>
          <a:off x="5740400" y="654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30,815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86773</xdr:rowOff>
    </xdr:from>
    <xdr:to>
      <xdr:col>5</xdr:col>
      <xdr:colOff>34925</xdr:colOff>
      <xdr:row>35</xdr:row>
      <xdr:rowOff>188373</xdr:rowOff>
    </xdr:to>
    <xdr:sp macro="" textlink="">
      <xdr:nvSpPr>
        <xdr:cNvPr id="111" name="フローチャート : 判断 110"/>
        <xdr:cNvSpPr/>
      </xdr:nvSpPr>
      <xdr:spPr bwMode="auto">
        <a:xfrm>
          <a:off x="5600700" y="6697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201866</xdr:rowOff>
    </xdr:from>
    <xdr:to>
      <xdr:col>4</xdr:col>
      <xdr:colOff>469900</xdr:colOff>
      <xdr:row>34</xdr:row>
      <xdr:rowOff>146488</xdr:rowOff>
    </xdr:to>
    <xdr:cxnSp macro="">
      <xdr:nvCxnSpPr>
        <xdr:cNvPr id="112" name="直線コネクタ 111"/>
        <xdr:cNvCxnSpPr/>
      </xdr:nvCxnSpPr>
      <xdr:spPr bwMode="auto">
        <a:xfrm>
          <a:off x="4305300" y="6126416"/>
          <a:ext cx="698500" cy="287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300342</xdr:rowOff>
    </xdr:from>
    <xdr:to>
      <xdr:col>4</xdr:col>
      <xdr:colOff>520700</xdr:colOff>
      <xdr:row>35</xdr:row>
      <xdr:rowOff>59042</xdr:rowOff>
    </xdr:to>
    <xdr:sp macro="" textlink="">
      <xdr:nvSpPr>
        <xdr:cNvPr id="113" name="フローチャート : 判断 112"/>
        <xdr:cNvSpPr/>
      </xdr:nvSpPr>
      <xdr:spPr bwMode="auto">
        <a:xfrm>
          <a:off x="4953000" y="656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43819</xdr:rowOff>
    </xdr:from>
    <xdr:ext cx="736600" cy="259045"/>
    <xdr:sp macro="" textlink="">
      <xdr:nvSpPr>
        <xdr:cNvPr id="114" name="テキスト ボックス 113"/>
        <xdr:cNvSpPr txBox="1"/>
      </xdr:nvSpPr>
      <xdr:spPr>
        <a:xfrm>
          <a:off x="4622800" y="66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201866</xdr:rowOff>
    </xdr:from>
    <xdr:to>
      <xdr:col>3</xdr:col>
      <xdr:colOff>904875</xdr:colOff>
      <xdr:row>34</xdr:row>
      <xdr:rowOff>7042</xdr:rowOff>
    </xdr:to>
    <xdr:cxnSp macro="">
      <xdr:nvCxnSpPr>
        <xdr:cNvPr id="115" name="直線コネクタ 114"/>
        <xdr:cNvCxnSpPr/>
      </xdr:nvCxnSpPr>
      <xdr:spPr bwMode="auto">
        <a:xfrm flipV="1">
          <a:off x="3606800" y="6126416"/>
          <a:ext cx="698500" cy="148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107976</xdr:rowOff>
    </xdr:from>
    <xdr:to>
      <xdr:col>3</xdr:col>
      <xdr:colOff>955675</xdr:colOff>
      <xdr:row>34</xdr:row>
      <xdr:rowOff>209576</xdr:rowOff>
    </xdr:to>
    <xdr:sp macro="" textlink="">
      <xdr:nvSpPr>
        <xdr:cNvPr id="116" name="フローチャート : 判断 115"/>
        <xdr:cNvSpPr/>
      </xdr:nvSpPr>
      <xdr:spPr bwMode="auto">
        <a:xfrm>
          <a:off x="4254500" y="6375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194353</xdr:rowOff>
    </xdr:from>
    <xdr:ext cx="762000" cy="259045"/>
    <xdr:sp macro="" textlink="">
      <xdr:nvSpPr>
        <xdr:cNvPr id="117" name="テキスト ボックス 116"/>
        <xdr:cNvSpPr txBox="1"/>
      </xdr:nvSpPr>
      <xdr:spPr>
        <a:xfrm>
          <a:off x="3924300" y="64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135915</xdr:rowOff>
    </xdr:from>
    <xdr:to>
      <xdr:col>3</xdr:col>
      <xdr:colOff>206375</xdr:colOff>
      <xdr:row>34</xdr:row>
      <xdr:rowOff>7042</xdr:rowOff>
    </xdr:to>
    <xdr:cxnSp macro="">
      <xdr:nvCxnSpPr>
        <xdr:cNvPr id="118" name="直線コネクタ 117"/>
        <xdr:cNvCxnSpPr/>
      </xdr:nvCxnSpPr>
      <xdr:spPr bwMode="auto">
        <a:xfrm>
          <a:off x="2908300" y="6060465"/>
          <a:ext cx="698500" cy="21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18593</xdr:rowOff>
    </xdr:from>
    <xdr:to>
      <xdr:col>3</xdr:col>
      <xdr:colOff>257175</xdr:colOff>
      <xdr:row>34</xdr:row>
      <xdr:rowOff>120193</xdr:rowOff>
    </xdr:to>
    <xdr:sp macro="" textlink="">
      <xdr:nvSpPr>
        <xdr:cNvPr id="119" name="フローチャート : 判断 118"/>
        <xdr:cNvSpPr/>
      </xdr:nvSpPr>
      <xdr:spPr bwMode="auto">
        <a:xfrm>
          <a:off x="3556000" y="6286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104970</xdr:rowOff>
    </xdr:from>
    <xdr:ext cx="762000" cy="259045"/>
    <xdr:sp macro="" textlink="">
      <xdr:nvSpPr>
        <xdr:cNvPr id="120" name="テキスト ボックス 119"/>
        <xdr:cNvSpPr txBox="1"/>
      </xdr:nvSpPr>
      <xdr:spPr>
        <a:xfrm>
          <a:off x="3225800" y="63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298628</xdr:rowOff>
    </xdr:from>
    <xdr:to>
      <xdr:col>2</xdr:col>
      <xdr:colOff>692150</xdr:colOff>
      <xdr:row>34</xdr:row>
      <xdr:rowOff>57328</xdr:rowOff>
    </xdr:to>
    <xdr:sp macro="" textlink="">
      <xdr:nvSpPr>
        <xdr:cNvPr id="121" name="フローチャート : 判断 120"/>
        <xdr:cNvSpPr/>
      </xdr:nvSpPr>
      <xdr:spPr bwMode="auto">
        <a:xfrm>
          <a:off x="2857500" y="6223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42105</xdr:rowOff>
    </xdr:from>
    <xdr:ext cx="762000" cy="259045"/>
    <xdr:sp macro="" textlink="">
      <xdr:nvSpPr>
        <xdr:cNvPr id="122" name="テキスト ボックス 121"/>
        <xdr:cNvSpPr txBox="1"/>
      </xdr:nvSpPr>
      <xdr:spPr>
        <a:xfrm>
          <a:off x="2527300" y="630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179356</xdr:rowOff>
    </xdr:from>
    <xdr:to>
      <xdr:col>5</xdr:col>
      <xdr:colOff>34925</xdr:colOff>
      <xdr:row>37</xdr:row>
      <xdr:rowOff>280956</xdr:rowOff>
    </xdr:to>
    <xdr:sp macro="" textlink="">
      <xdr:nvSpPr>
        <xdr:cNvPr id="128" name="円/楕円 127"/>
        <xdr:cNvSpPr/>
      </xdr:nvSpPr>
      <xdr:spPr bwMode="auto">
        <a:xfrm>
          <a:off x="5600700" y="730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87933</xdr:rowOff>
    </xdr:from>
    <xdr:ext cx="762000" cy="259045"/>
    <xdr:sp macro="" textlink="">
      <xdr:nvSpPr>
        <xdr:cNvPr id="129" name="人口1人当たり決算額の推移該当値テキスト445"/>
        <xdr:cNvSpPr txBox="1"/>
      </xdr:nvSpPr>
      <xdr:spPr>
        <a:xfrm>
          <a:off x="5740400" y="72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95688</xdr:rowOff>
    </xdr:from>
    <xdr:to>
      <xdr:col>4</xdr:col>
      <xdr:colOff>520700</xdr:colOff>
      <xdr:row>34</xdr:row>
      <xdr:rowOff>197288</xdr:rowOff>
    </xdr:to>
    <xdr:sp macro="" textlink="">
      <xdr:nvSpPr>
        <xdr:cNvPr id="130" name="円/楕円 129"/>
        <xdr:cNvSpPr/>
      </xdr:nvSpPr>
      <xdr:spPr bwMode="auto">
        <a:xfrm>
          <a:off x="4953000" y="636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207465</xdr:rowOff>
    </xdr:from>
    <xdr:ext cx="736600" cy="259045"/>
    <xdr:sp macro="" textlink="">
      <xdr:nvSpPr>
        <xdr:cNvPr id="131" name="テキスト ボックス 130"/>
        <xdr:cNvSpPr txBox="1"/>
      </xdr:nvSpPr>
      <xdr:spPr>
        <a:xfrm>
          <a:off x="4622800" y="613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151066</xdr:rowOff>
    </xdr:from>
    <xdr:to>
      <xdr:col>3</xdr:col>
      <xdr:colOff>955675</xdr:colOff>
      <xdr:row>33</xdr:row>
      <xdr:rowOff>252666</xdr:rowOff>
    </xdr:to>
    <xdr:sp macro="" textlink="">
      <xdr:nvSpPr>
        <xdr:cNvPr id="132" name="円/楕円 131"/>
        <xdr:cNvSpPr/>
      </xdr:nvSpPr>
      <xdr:spPr bwMode="auto">
        <a:xfrm>
          <a:off x="4254500" y="607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91393</xdr:rowOff>
    </xdr:from>
    <xdr:ext cx="762000" cy="259045"/>
    <xdr:sp macro="" textlink="">
      <xdr:nvSpPr>
        <xdr:cNvPr id="133" name="テキスト ボックス 132"/>
        <xdr:cNvSpPr txBox="1"/>
      </xdr:nvSpPr>
      <xdr:spPr>
        <a:xfrm>
          <a:off x="3924300" y="584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41,690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299142</xdr:rowOff>
    </xdr:from>
    <xdr:to>
      <xdr:col>3</xdr:col>
      <xdr:colOff>257175</xdr:colOff>
      <xdr:row>34</xdr:row>
      <xdr:rowOff>57842</xdr:rowOff>
    </xdr:to>
    <xdr:sp macro="" textlink="">
      <xdr:nvSpPr>
        <xdr:cNvPr id="134" name="円/楕円 133"/>
        <xdr:cNvSpPr/>
      </xdr:nvSpPr>
      <xdr:spPr bwMode="auto">
        <a:xfrm>
          <a:off x="3556000" y="622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68019</xdr:rowOff>
    </xdr:from>
    <xdr:ext cx="762000" cy="259045"/>
    <xdr:sp macro="" textlink="">
      <xdr:nvSpPr>
        <xdr:cNvPr id="135" name="テキスト ボックス 134"/>
        <xdr:cNvSpPr txBox="1"/>
      </xdr:nvSpPr>
      <xdr:spPr>
        <a:xfrm>
          <a:off x="3225800" y="599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85115</xdr:rowOff>
    </xdr:from>
    <xdr:to>
      <xdr:col>2</xdr:col>
      <xdr:colOff>692150</xdr:colOff>
      <xdr:row>33</xdr:row>
      <xdr:rowOff>186715</xdr:rowOff>
    </xdr:to>
    <xdr:sp macro="" textlink="">
      <xdr:nvSpPr>
        <xdr:cNvPr id="136" name="円/楕円 135"/>
        <xdr:cNvSpPr/>
      </xdr:nvSpPr>
      <xdr:spPr bwMode="auto">
        <a:xfrm>
          <a:off x="2857500" y="600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25442</xdr:rowOff>
    </xdr:from>
    <xdr:ext cx="762000" cy="259045"/>
    <xdr:sp macro="" textlink="">
      <xdr:nvSpPr>
        <xdr:cNvPr id="137" name="テキスト ボックス 136"/>
        <xdr:cNvSpPr txBox="1"/>
      </xdr:nvSpPr>
      <xdr:spPr>
        <a:xfrm>
          <a:off x="2527300" y="577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701,394
695,113
6,708.24
519,007,334
501,782,562
8,386,168
289,303,463
984,709,004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136195</xdr:rowOff>
    </xdr:from>
    <xdr:to>
      <xdr:col>6</xdr:col>
      <xdr:colOff>510540</xdr:colOff>
      <xdr:row>38</xdr:row>
      <xdr:rowOff>114744</xdr:rowOff>
    </xdr:to>
    <xdr:cxnSp macro="">
      <xdr:nvCxnSpPr>
        <xdr:cNvPr id="56" name="直線コネクタ 55"/>
        <xdr:cNvCxnSpPr/>
      </xdr:nvCxnSpPr>
      <xdr:spPr>
        <a:xfrm flipV="1">
          <a:off x="4633595" y="5279695"/>
          <a:ext cx="1270" cy="1350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118571</xdr:rowOff>
    </xdr:from>
    <xdr:ext cx="599010" cy="259045"/>
    <xdr:sp macro="" textlink="">
      <xdr:nvSpPr>
        <xdr:cNvPr id="57" name="人件費最小値テキスト"/>
        <xdr:cNvSpPr txBox="1"/>
      </xdr:nvSpPr>
      <xdr:spPr>
        <a:xfrm>
          <a:off x="4686300" y="66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132,655</a:t>
          </a:r>
          <a:endParaRPr kumimoji="1" lang="ja-JP" altLang="en-US" sz="1000" b="1">
            <a:latin typeface="ＭＳ Ｐゴシック"/>
          </a:endParaRPr>
        </a:p>
      </xdr:txBody>
    </xdr:sp>
    <xdr:clientData/>
  </xdr:oneCellAnchor>
  <xdr:twoCellAnchor>
    <xdr:from>
      <xdr:col>6</xdr:col>
      <xdr:colOff>422275</xdr:colOff>
      <xdr:row>38</xdr:row>
      <xdr:rowOff>114744</xdr:rowOff>
    </xdr:from>
    <xdr:to>
      <xdr:col>6</xdr:col>
      <xdr:colOff>600075</xdr:colOff>
      <xdr:row>38</xdr:row>
      <xdr:rowOff>114744</xdr:rowOff>
    </xdr:to>
    <xdr:cxnSp macro="">
      <xdr:nvCxnSpPr>
        <xdr:cNvPr id="58" name="直線コネクタ 57"/>
        <xdr:cNvCxnSpPr/>
      </xdr:nvCxnSpPr>
      <xdr:spPr>
        <a:xfrm>
          <a:off x="4546600" y="66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82872</xdr:rowOff>
    </xdr:from>
    <xdr:ext cx="599010" cy="259045"/>
    <xdr:sp macro="" textlink="">
      <xdr:nvSpPr>
        <xdr:cNvPr id="59" name="人件費最大値テキスト"/>
        <xdr:cNvSpPr txBox="1"/>
      </xdr:nvSpPr>
      <xdr:spPr>
        <a:xfrm>
          <a:off x="4686300" y="50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168,092</a:t>
          </a:r>
          <a:endParaRPr kumimoji="1" lang="ja-JP" altLang="en-US" sz="1000" b="1">
            <a:latin typeface="ＭＳ Ｐゴシック"/>
          </a:endParaRPr>
        </a:p>
      </xdr:txBody>
    </xdr:sp>
    <xdr:clientData/>
  </xdr:oneCellAnchor>
  <xdr:twoCellAnchor>
    <xdr:from>
      <xdr:col>6</xdr:col>
      <xdr:colOff>422275</xdr:colOff>
      <xdr:row>30</xdr:row>
      <xdr:rowOff>136195</xdr:rowOff>
    </xdr:from>
    <xdr:to>
      <xdr:col>6</xdr:col>
      <xdr:colOff>600075</xdr:colOff>
      <xdr:row>30</xdr:row>
      <xdr:rowOff>136195</xdr:rowOff>
    </xdr:to>
    <xdr:cxnSp macro="">
      <xdr:nvCxnSpPr>
        <xdr:cNvPr id="60" name="直線コネクタ 59"/>
        <xdr:cNvCxnSpPr/>
      </xdr:nvCxnSpPr>
      <xdr:spPr>
        <a:xfrm>
          <a:off x="4546600" y="527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136195</xdr:rowOff>
    </xdr:from>
    <xdr:to>
      <xdr:col>6</xdr:col>
      <xdr:colOff>511175</xdr:colOff>
      <xdr:row>30</xdr:row>
      <xdr:rowOff>161531</xdr:rowOff>
    </xdr:to>
    <xdr:cxnSp macro="">
      <xdr:nvCxnSpPr>
        <xdr:cNvPr id="61" name="直線コネクタ 60"/>
        <xdr:cNvCxnSpPr/>
      </xdr:nvCxnSpPr>
      <xdr:spPr>
        <a:xfrm flipV="1">
          <a:off x="3797300" y="5279695"/>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37723</xdr:rowOff>
    </xdr:from>
    <xdr:ext cx="599010" cy="259045"/>
    <xdr:sp macro="" textlink="">
      <xdr:nvSpPr>
        <xdr:cNvPr id="62" name="人件費平均値テキスト"/>
        <xdr:cNvSpPr txBox="1"/>
      </xdr:nvSpPr>
      <xdr:spPr>
        <a:xfrm>
          <a:off x="4686300" y="586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150,777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59296</xdr:rowOff>
    </xdr:from>
    <xdr:to>
      <xdr:col>6</xdr:col>
      <xdr:colOff>561975</xdr:colOff>
      <xdr:row>34</xdr:row>
      <xdr:rowOff>160896</xdr:rowOff>
    </xdr:to>
    <xdr:sp macro="" textlink="">
      <xdr:nvSpPr>
        <xdr:cNvPr id="63" name="フローチャート : 判断 62"/>
        <xdr:cNvSpPr/>
      </xdr:nvSpPr>
      <xdr:spPr>
        <a:xfrm>
          <a:off x="4584700" y="588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161531</xdr:rowOff>
    </xdr:from>
    <xdr:to>
      <xdr:col>5</xdr:col>
      <xdr:colOff>358775</xdr:colOff>
      <xdr:row>32</xdr:row>
      <xdr:rowOff>82093</xdr:rowOff>
    </xdr:to>
    <xdr:cxnSp macro="">
      <xdr:nvCxnSpPr>
        <xdr:cNvPr id="64" name="直線コネクタ 63"/>
        <xdr:cNvCxnSpPr/>
      </xdr:nvCxnSpPr>
      <xdr:spPr>
        <a:xfrm flipV="1">
          <a:off x="2908300" y="5305031"/>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168262</xdr:rowOff>
    </xdr:from>
    <xdr:to>
      <xdr:col>5</xdr:col>
      <xdr:colOff>409575</xdr:colOff>
      <xdr:row>36</xdr:row>
      <xdr:rowOff>98412</xdr:rowOff>
    </xdr:to>
    <xdr:sp macro="" textlink="">
      <xdr:nvSpPr>
        <xdr:cNvPr id="65" name="フローチャート : 判断 64"/>
        <xdr:cNvSpPr/>
      </xdr:nvSpPr>
      <xdr:spPr>
        <a:xfrm>
          <a:off x="3746500" y="61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36</xdr:row>
      <xdr:rowOff>89539</xdr:rowOff>
    </xdr:from>
    <xdr:ext cx="599010" cy="259045"/>
    <xdr:sp macro="" textlink="">
      <xdr:nvSpPr>
        <xdr:cNvPr id="66" name="テキスト ボックス 65"/>
        <xdr:cNvSpPr txBox="1"/>
      </xdr:nvSpPr>
      <xdr:spPr>
        <a:xfrm>
          <a:off x="3485094" y="62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143,417</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127051</xdr:rowOff>
    </xdr:from>
    <xdr:to>
      <xdr:col>4</xdr:col>
      <xdr:colOff>155575</xdr:colOff>
      <xdr:row>32</xdr:row>
      <xdr:rowOff>82093</xdr:rowOff>
    </xdr:to>
    <xdr:cxnSp macro="">
      <xdr:nvCxnSpPr>
        <xdr:cNvPr id="67" name="直線コネクタ 66"/>
        <xdr:cNvCxnSpPr/>
      </xdr:nvCxnSpPr>
      <xdr:spPr>
        <a:xfrm>
          <a:off x="2019300" y="5270551"/>
          <a:ext cx="889000" cy="29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12814</xdr:rowOff>
    </xdr:from>
    <xdr:to>
      <xdr:col>4</xdr:col>
      <xdr:colOff>206375</xdr:colOff>
      <xdr:row>38</xdr:row>
      <xdr:rowOff>114414</xdr:rowOff>
    </xdr:to>
    <xdr:sp macro="" textlink="">
      <xdr:nvSpPr>
        <xdr:cNvPr id="68" name="フローチャート : 判断 67"/>
        <xdr:cNvSpPr/>
      </xdr:nvSpPr>
      <xdr:spPr>
        <a:xfrm>
          <a:off x="2857500" y="652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105541</xdr:rowOff>
    </xdr:from>
    <xdr:ext cx="599010" cy="259045"/>
    <xdr:sp macro="" textlink="">
      <xdr:nvSpPr>
        <xdr:cNvPr id="69" name="テキスト ボックス 68"/>
        <xdr:cNvSpPr txBox="1"/>
      </xdr:nvSpPr>
      <xdr:spPr>
        <a:xfrm>
          <a:off x="2608794" y="662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127051</xdr:rowOff>
    </xdr:from>
    <xdr:to>
      <xdr:col>2</xdr:col>
      <xdr:colOff>638175</xdr:colOff>
      <xdr:row>31</xdr:row>
      <xdr:rowOff>135852</xdr:rowOff>
    </xdr:to>
    <xdr:cxnSp macro="">
      <xdr:nvCxnSpPr>
        <xdr:cNvPr id="70" name="直線コネクタ 69"/>
        <xdr:cNvCxnSpPr/>
      </xdr:nvCxnSpPr>
      <xdr:spPr>
        <a:xfrm flipV="1">
          <a:off x="1130300" y="5270551"/>
          <a:ext cx="889000" cy="18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146241</xdr:rowOff>
    </xdr:from>
    <xdr:to>
      <xdr:col>3</xdr:col>
      <xdr:colOff>3175</xdr:colOff>
      <xdr:row>37</xdr:row>
      <xdr:rowOff>76391</xdr:rowOff>
    </xdr:to>
    <xdr:sp macro="" textlink="">
      <xdr:nvSpPr>
        <xdr:cNvPr id="71" name="フローチャート : 判断 70"/>
        <xdr:cNvSpPr/>
      </xdr:nvSpPr>
      <xdr:spPr>
        <a:xfrm>
          <a:off x="1968500" y="63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67518</xdr:rowOff>
    </xdr:from>
    <xdr:ext cx="599010" cy="259045"/>
    <xdr:sp macro="" textlink="">
      <xdr:nvSpPr>
        <xdr:cNvPr id="72" name="テキスト ボックス 71"/>
        <xdr:cNvSpPr txBox="1"/>
      </xdr:nvSpPr>
      <xdr:spPr>
        <a:xfrm>
          <a:off x="1719794" y="64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62954</xdr:rowOff>
    </xdr:from>
    <xdr:to>
      <xdr:col>1</xdr:col>
      <xdr:colOff>485775</xdr:colOff>
      <xdr:row>36</xdr:row>
      <xdr:rowOff>164554</xdr:rowOff>
    </xdr:to>
    <xdr:sp macro="" textlink="">
      <xdr:nvSpPr>
        <xdr:cNvPr id="73" name="フローチャート : 判断 72"/>
        <xdr:cNvSpPr/>
      </xdr:nvSpPr>
      <xdr:spPr>
        <a:xfrm>
          <a:off x="1079500" y="62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155681</xdr:rowOff>
    </xdr:from>
    <xdr:ext cx="599010" cy="259045"/>
    <xdr:sp macro="" textlink="">
      <xdr:nvSpPr>
        <xdr:cNvPr id="74" name="テキスト ボックス 73"/>
        <xdr:cNvSpPr txBox="1"/>
      </xdr:nvSpPr>
      <xdr:spPr>
        <a:xfrm>
          <a:off x="830794" y="63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85395</xdr:rowOff>
    </xdr:from>
    <xdr:to>
      <xdr:col>6</xdr:col>
      <xdr:colOff>561975</xdr:colOff>
      <xdr:row>31</xdr:row>
      <xdr:rowOff>15545</xdr:rowOff>
    </xdr:to>
    <xdr:sp macro="" textlink="">
      <xdr:nvSpPr>
        <xdr:cNvPr id="80" name="円/楕円 79"/>
        <xdr:cNvSpPr/>
      </xdr:nvSpPr>
      <xdr:spPr>
        <a:xfrm>
          <a:off x="4584700" y="52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38422</xdr:rowOff>
    </xdr:from>
    <xdr:ext cx="599010" cy="259045"/>
    <xdr:sp macro="" textlink="">
      <xdr:nvSpPr>
        <xdr:cNvPr id="81" name="人件費該当値テキスト"/>
        <xdr:cNvSpPr txBox="1"/>
      </xdr:nvSpPr>
      <xdr:spPr>
        <a:xfrm>
          <a:off x="4686300" y="51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168,092</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110731</xdr:rowOff>
    </xdr:from>
    <xdr:to>
      <xdr:col>5</xdr:col>
      <xdr:colOff>409575</xdr:colOff>
      <xdr:row>31</xdr:row>
      <xdr:rowOff>40881</xdr:rowOff>
    </xdr:to>
    <xdr:sp macro="" textlink="">
      <xdr:nvSpPr>
        <xdr:cNvPr id="82" name="円/楕円 81"/>
        <xdr:cNvSpPr/>
      </xdr:nvSpPr>
      <xdr:spPr>
        <a:xfrm>
          <a:off x="3746500" y="52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29</xdr:row>
      <xdr:rowOff>57408</xdr:rowOff>
    </xdr:from>
    <xdr:ext cx="599010" cy="259045"/>
    <xdr:sp macro="" textlink="">
      <xdr:nvSpPr>
        <xdr:cNvPr id="83" name="テキスト ボックス 82"/>
        <xdr:cNvSpPr txBox="1"/>
      </xdr:nvSpPr>
      <xdr:spPr>
        <a:xfrm>
          <a:off x="3485094" y="502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31293</xdr:rowOff>
    </xdr:from>
    <xdr:to>
      <xdr:col>4</xdr:col>
      <xdr:colOff>206375</xdr:colOff>
      <xdr:row>32</xdr:row>
      <xdr:rowOff>132893</xdr:rowOff>
    </xdr:to>
    <xdr:sp macro="" textlink="">
      <xdr:nvSpPr>
        <xdr:cNvPr id="84" name="円/楕円 83"/>
        <xdr:cNvSpPr/>
      </xdr:nvSpPr>
      <xdr:spPr>
        <a:xfrm>
          <a:off x="2857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149420</xdr:rowOff>
    </xdr:from>
    <xdr:ext cx="599010" cy="259045"/>
    <xdr:sp macro="" textlink="">
      <xdr:nvSpPr>
        <xdr:cNvPr id="85" name="テキスト ボックス 84"/>
        <xdr:cNvSpPr txBox="1"/>
      </xdr:nvSpPr>
      <xdr:spPr>
        <a:xfrm>
          <a:off x="2608794" y="529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160,512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76251</xdr:rowOff>
    </xdr:from>
    <xdr:to>
      <xdr:col>3</xdr:col>
      <xdr:colOff>3175</xdr:colOff>
      <xdr:row>31</xdr:row>
      <xdr:rowOff>6401</xdr:rowOff>
    </xdr:to>
    <xdr:sp macro="" textlink="">
      <xdr:nvSpPr>
        <xdr:cNvPr id="86" name="円/楕円 85"/>
        <xdr:cNvSpPr/>
      </xdr:nvSpPr>
      <xdr:spPr>
        <a:xfrm>
          <a:off x="1968500" y="52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22928</xdr:rowOff>
    </xdr:from>
    <xdr:ext cx="599010" cy="259045"/>
    <xdr:sp macro="" textlink="">
      <xdr:nvSpPr>
        <xdr:cNvPr id="87" name="テキスト ボックス 86"/>
        <xdr:cNvSpPr txBox="1"/>
      </xdr:nvSpPr>
      <xdr:spPr>
        <a:xfrm>
          <a:off x="1719794" y="49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85052</xdr:rowOff>
    </xdr:from>
    <xdr:to>
      <xdr:col>1</xdr:col>
      <xdr:colOff>485775</xdr:colOff>
      <xdr:row>32</xdr:row>
      <xdr:rowOff>15202</xdr:rowOff>
    </xdr:to>
    <xdr:sp macro="" textlink="">
      <xdr:nvSpPr>
        <xdr:cNvPr id="88" name="円/楕円 87"/>
        <xdr:cNvSpPr/>
      </xdr:nvSpPr>
      <xdr:spPr>
        <a:xfrm>
          <a:off x="1079500" y="54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31729</xdr:rowOff>
    </xdr:from>
    <xdr:ext cx="599010" cy="259045"/>
    <xdr:sp macro="" textlink="">
      <xdr:nvSpPr>
        <xdr:cNvPr id="89" name="テキスト ボックス 88"/>
        <xdr:cNvSpPr txBox="1"/>
      </xdr:nvSpPr>
      <xdr:spPr>
        <a:xfrm>
          <a:off x="830794" y="517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98506</xdr:rowOff>
    </xdr:from>
    <xdr:to>
      <xdr:col>6</xdr:col>
      <xdr:colOff>510540</xdr:colOff>
      <xdr:row>59</xdr:row>
      <xdr:rowOff>45562</xdr:rowOff>
    </xdr:to>
    <xdr:cxnSp macro="">
      <xdr:nvCxnSpPr>
        <xdr:cNvPr id="110" name="直線コネクタ 109"/>
        <xdr:cNvCxnSpPr/>
      </xdr:nvCxnSpPr>
      <xdr:spPr>
        <a:xfrm flipV="1">
          <a:off x="4633595" y="9013906"/>
          <a:ext cx="1270" cy="114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49389</xdr:rowOff>
    </xdr:from>
    <xdr:ext cx="534377" cy="259045"/>
    <xdr:sp macro="" textlink="">
      <xdr:nvSpPr>
        <xdr:cNvPr id="111" name="物件費最小値テキスト"/>
        <xdr:cNvSpPr txBox="1"/>
      </xdr:nvSpPr>
      <xdr:spPr>
        <a:xfrm>
          <a:off x="4686300" y="101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18,309</a:t>
          </a:r>
          <a:endParaRPr kumimoji="1" lang="ja-JP" altLang="en-US" sz="1000" b="1">
            <a:latin typeface="ＭＳ Ｐゴシック"/>
          </a:endParaRPr>
        </a:p>
      </xdr:txBody>
    </xdr:sp>
    <xdr:clientData/>
  </xdr:oneCellAnchor>
  <xdr:twoCellAnchor>
    <xdr:from>
      <xdr:col>6</xdr:col>
      <xdr:colOff>422275</xdr:colOff>
      <xdr:row>59</xdr:row>
      <xdr:rowOff>45562</xdr:rowOff>
    </xdr:from>
    <xdr:to>
      <xdr:col>6</xdr:col>
      <xdr:colOff>600075</xdr:colOff>
      <xdr:row>59</xdr:row>
      <xdr:rowOff>45562</xdr:rowOff>
    </xdr:to>
    <xdr:cxnSp macro="">
      <xdr:nvCxnSpPr>
        <xdr:cNvPr id="112" name="直線コネクタ 111"/>
        <xdr:cNvCxnSpPr/>
      </xdr:nvCxnSpPr>
      <xdr:spPr>
        <a:xfrm>
          <a:off x="4546600" y="1016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45183</xdr:rowOff>
    </xdr:from>
    <xdr:ext cx="534377" cy="259045"/>
    <xdr:sp macro="" textlink="">
      <xdr:nvSpPr>
        <xdr:cNvPr id="113" name="物件費最大値テキスト"/>
        <xdr:cNvSpPr txBox="1"/>
      </xdr:nvSpPr>
      <xdr:spPr>
        <a:xfrm>
          <a:off x="4686300" y="87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43,401</a:t>
          </a:r>
          <a:endParaRPr kumimoji="1" lang="ja-JP" altLang="en-US" sz="1000" b="1">
            <a:latin typeface="ＭＳ Ｐゴシック"/>
          </a:endParaRPr>
        </a:p>
      </xdr:txBody>
    </xdr:sp>
    <xdr:clientData/>
  </xdr:oneCellAnchor>
  <xdr:twoCellAnchor>
    <xdr:from>
      <xdr:col>6</xdr:col>
      <xdr:colOff>422275</xdr:colOff>
      <xdr:row>52</xdr:row>
      <xdr:rowOff>98506</xdr:rowOff>
    </xdr:from>
    <xdr:to>
      <xdr:col>6</xdr:col>
      <xdr:colOff>600075</xdr:colOff>
      <xdr:row>52</xdr:row>
      <xdr:rowOff>98506</xdr:rowOff>
    </xdr:to>
    <xdr:cxnSp macro="">
      <xdr:nvCxnSpPr>
        <xdr:cNvPr id="114" name="直線コネクタ 113"/>
        <xdr:cNvCxnSpPr/>
      </xdr:nvCxnSpPr>
      <xdr:spPr>
        <a:xfrm>
          <a:off x="4546600" y="901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24988</xdr:rowOff>
    </xdr:from>
    <xdr:to>
      <xdr:col>6</xdr:col>
      <xdr:colOff>511175</xdr:colOff>
      <xdr:row>57</xdr:row>
      <xdr:rowOff>42545</xdr:rowOff>
    </xdr:to>
    <xdr:cxnSp macro="">
      <xdr:nvCxnSpPr>
        <xdr:cNvPr id="115" name="直線コネクタ 114"/>
        <xdr:cNvCxnSpPr/>
      </xdr:nvCxnSpPr>
      <xdr:spPr>
        <a:xfrm flipV="1">
          <a:off x="3797300" y="9797638"/>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134042</xdr:rowOff>
    </xdr:from>
    <xdr:ext cx="534377" cy="259045"/>
    <xdr:sp macro="" textlink="">
      <xdr:nvSpPr>
        <xdr:cNvPr id="116" name="物件費平均値テキスト"/>
        <xdr:cNvSpPr txBox="1"/>
      </xdr:nvSpPr>
      <xdr:spPr>
        <a:xfrm>
          <a:off x="4686300" y="9563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27,013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111165</xdr:rowOff>
    </xdr:from>
    <xdr:to>
      <xdr:col>6</xdr:col>
      <xdr:colOff>561975</xdr:colOff>
      <xdr:row>57</xdr:row>
      <xdr:rowOff>41315</xdr:rowOff>
    </xdr:to>
    <xdr:sp macro="" textlink="">
      <xdr:nvSpPr>
        <xdr:cNvPr id="117" name="フローチャート : 判断 116"/>
        <xdr:cNvSpPr/>
      </xdr:nvSpPr>
      <xdr:spPr>
        <a:xfrm>
          <a:off x="4584700" y="97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42545</xdr:rowOff>
    </xdr:from>
    <xdr:to>
      <xdr:col>5</xdr:col>
      <xdr:colOff>358775</xdr:colOff>
      <xdr:row>57</xdr:row>
      <xdr:rowOff>48809</xdr:rowOff>
    </xdr:to>
    <xdr:cxnSp macro="">
      <xdr:nvCxnSpPr>
        <xdr:cNvPr id="118" name="直線コネクタ 117"/>
        <xdr:cNvCxnSpPr/>
      </xdr:nvCxnSpPr>
      <xdr:spPr>
        <a:xfrm flipV="1">
          <a:off x="2908300" y="9815195"/>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150805</xdr:rowOff>
    </xdr:from>
    <xdr:to>
      <xdr:col>5</xdr:col>
      <xdr:colOff>409575</xdr:colOff>
      <xdr:row>57</xdr:row>
      <xdr:rowOff>80955</xdr:rowOff>
    </xdr:to>
    <xdr:sp macro="" textlink="">
      <xdr:nvSpPr>
        <xdr:cNvPr id="119" name="フローチャート : 判断 118"/>
        <xdr:cNvSpPr/>
      </xdr:nvSpPr>
      <xdr:spPr>
        <a:xfrm>
          <a:off x="3746500" y="975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97482</xdr:rowOff>
    </xdr:from>
    <xdr:ext cx="534377" cy="259045"/>
    <xdr:sp macro="" textlink="">
      <xdr:nvSpPr>
        <xdr:cNvPr id="120" name="テキスト ボックス 119"/>
        <xdr:cNvSpPr txBox="1"/>
      </xdr:nvSpPr>
      <xdr:spPr>
        <a:xfrm>
          <a:off x="3517411" y="95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39984</xdr:rowOff>
    </xdr:from>
    <xdr:to>
      <xdr:col>4</xdr:col>
      <xdr:colOff>155575</xdr:colOff>
      <xdr:row>57</xdr:row>
      <xdr:rowOff>48809</xdr:rowOff>
    </xdr:to>
    <xdr:cxnSp macro="">
      <xdr:nvCxnSpPr>
        <xdr:cNvPr id="121" name="直線コネクタ 120"/>
        <xdr:cNvCxnSpPr/>
      </xdr:nvCxnSpPr>
      <xdr:spPr>
        <a:xfrm>
          <a:off x="2019300" y="9812634"/>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102159</xdr:rowOff>
    </xdr:from>
    <xdr:to>
      <xdr:col>4</xdr:col>
      <xdr:colOff>206375</xdr:colOff>
      <xdr:row>59</xdr:row>
      <xdr:rowOff>32309</xdr:rowOff>
    </xdr:to>
    <xdr:sp macro="" textlink="">
      <xdr:nvSpPr>
        <xdr:cNvPr id="122" name="フローチャート : 判断 121"/>
        <xdr:cNvSpPr/>
      </xdr:nvSpPr>
      <xdr:spPr>
        <a:xfrm>
          <a:off x="2857500" y="1004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23436</xdr:rowOff>
    </xdr:from>
    <xdr:ext cx="534377" cy="259045"/>
    <xdr:sp macro="" textlink="">
      <xdr:nvSpPr>
        <xdr:cNvPr id="123" name="テキスト ボックス 122"/>
        <xdr:cNvSpPr txBox="1"/>
      </xdr:nvSpPr>
      <xdr:spPr>
        <a:xfrm>
          <a:off x="2641111" y="101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34361</xdr:rowOff>
    </xdr:from>
    <xdr:to>
      <xdr:col>2</xdr:col>
      <xdr:colOff>638175</xdr:colOff>
      <xdr:row>57</xdr:row>
      <xdr:rowOff>39984</xdr:rowOff>
    </xdr:to>
    <xdr:cxnSp macro="">
      <xdr:nvCxnSpPr>
        <xdr:cNvPr id="124" name="直線コネクタ 123"/>
        <xdr:cNvCxnSpPr/>
      </xdr:nvCxnSpPr>
      <xdr:spPr>
        <a:xfrm>
          <a:off x="1130300" y="9807011"/>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112080</xdr:rowOff>
    </xdr:from>
    <xdr:to>
      <xdr:col>3</xdr:col>
      <xdr:colOff>3175</xdr:colOff>
      <xdr:row>59</xdr:row>
      <xdr:rowOff>42230</xdr:rowOff>
    </xdr:to>
    <xdr:sp macro="" textlink="">
      <xdr:nvSpPr>
        <xdr:cNvPr id="125" name="フローチャート : 判断 124"/>
        <xdr:cNvSpPr/>
      </xdr:nvSpPr>
      <xdr:spPr>
        <a:xfrm>
          <a:off x="1968500" y="100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33357</xdr:rowOff>
    </xdr:from>
    <xdr:ext cx="534377" cy="259045"/>
    <xdr:sp macro="" textlink="">
      <xdr:nvSpPr>
        <xdr:cNvPr id="126" name="テキスト ボックス 125"/>
        <xdr:cNvSpPr txBox="1"/>
      </xdr:nvSpPr>
      <xdr:spPr>
        <a:xfrm>
          <a:off x="1752111" y="101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102205</xdr:rowOff>
    </xdr:from>
    <xdr:to>
      <xdr:col>1</xdr:col>
      <xdr:colOff>485775</xdr:colOff>
      <xdr:row>58</xdr:row>
      <xdr:rowOff>32355</xdr:rowOff>
    </xdr:to>
    <xdr:sp macro="" textlink="">
      <xdr:nvSpPr>
        <xdr:cNvPr id="127" name="フローチャート : 判断 126"/>
        <xdr:cNvSpPr/>
      </xdr:nvSpPr>
      <xdr:spPr>
        <a:xfrm>
          <a:off x="1079500" y="987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23482</xdr:rowOff>
    </xdr:from>
    <xdr:ext cx="534377" cy="259045"/>
    <xdr:sp macro="" textlink="">
      <xdr:nvSpPr>
        <xdr:cNvPr id="128" name="テキスト ボックス 127"/>
        <xdr:cNvSpPr txBox="1"/>
      </xdr:nvSpPr>
      <xdr:spPr>
        <a:xfrm>
          <a:off x="863111" y="996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145638</xdr:rowOff>
    </xdr:from>
    <xdr:to>
      <xdr:col>6</xdr:col>
      <xdr:colOff>561975</xdr:colOff>
      <xdr:row>57</xdr:row>
      <xdr:rowOff>75788</xdr:rowOff>
    </xdr:to>
    <xdr:sp macro="" textlink="">
      <xdr:nvSpPr>
        <xdr:cNvPr id="134" name="円/楕円 133"/>
        <xdr:cNvSpPr/>
      </xdr:nvSpPr>
      <xdr:spPr>
        <a:xfrm>
          <a:off x="4584700" y="9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124065</xdr:rowOff>
    </xdr:from>
    <xdr:ext cx="534377" cy="259045"/>
    <xdr:sp macro="" textlink="">
      <xdr:nvSpPr>
        <xdr:cNvPr id="135" name="物件費該当値テキスト"/>
        <xdr:cNvSpPr txBox="1"/>
      </xdr:nvSpPr>
      <xdr:spPr>
        <a:xfrm>
          <a:off x="4686300" y="97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163195</xdr:rowOff>
    </xdr:from>
    <xdr:to>
      <xdr:col>5</xdr:col>
      <xdr:colOff>409575</xdr:colOff>
      <xdr:row>57</xdr:row>
      <xdr:rowOff>93345</xdr:rowOff>
    </xdr:to>
    <xdr:sp macro="" textlink="">
      <xdr:nvSpPr>
        <xdr:cNvPr id="136" name="円/楕円 135"/>
        <xdr:cNvSpPr/>
      </xdr:nvSpPr>
      <xdr:spPr>
        <a:xfrm>
          <a:off x="3746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84472</xdr:rowOff>
    </xdr:from>
    <xdr:ext cx="534377" cy="259045"/>
    <xdr:sp macro="" textlink="">
      <xdr:nvSpPr>
        <xdr:cNvPr id="137" name="テキスト ボックス 136"/>
        <xdr:cNvSpPr txBox="1"/>
      </xdr:nvSpPr>
      <xdr:spPr>
        <a:xfrm>
          <a:off x="3517411" y="985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169459</xdr:rowOff>
    </xdr:from>
    <xdr:to>
      <xdr:col>4</xdr:col>
      <xdr:colOff>206375</xdr:colOff>
      <xdr:row>57</xdr:row>
      <xdr:rowOff>99609</xdr:rowOff>
    </xdr:to>
    <xdr:sp macro="" textlink="">
      <xdr:nvSpPr>
        <xdr:cNvPr id="138" name="円/楕円 137"/>
        <xdr:cNvSpPr/>
      </xdr:nvSpPr>
      <xdr:spPr>
        <a:xfrm>
          <a:off x="28575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116136</xdr:rowOff>
    </xdr:from>
    <xdr:ext cx="534377" cy="259045"/>
    <xdr:sp macro="" textlink="">
      <xdr:nvSpPr>
        <xdr:cNvPr id="139" name="テキスト ボックス 138"/>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160634</xdr:rowOff>
    </xdr:from>
    <xdr:to>
      <xdr:col>3</xdr:col>
      <xdr:colOff>3175</xdr:colOff>
      <xdr:row>57</xdr:row>
      <xdr:rowOff>90784</xdr:rowOff>
    </xdr:to>
    <xdr:sp macro="" textlink="">
      <xdr:nvSpPr>
        <xdr:cNvPr id="140" name="円/楕円 139"/>
        <xdr:cNvSpPr/>
      </xdr:nvSpPr>
      <xdr:spPr>
        <a:xfrm>
          <a:off x="1968500" y="97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107311</xdr:rowOff>
    </xdr:from>
    <xdr:ext cx="534377" cy="259045"/>
    <xdr:sp macro="" textlink="">
      <xdr:nvSpPr>
        <xdr:cNvPr id="141" name="テキスト ボックス 140"/>
        <xdr:cNvSpPr txBox="1"/>
      </xdr:nvSpPr>
      <xdr:spPr>
        <a:xfrm>
          <a:off x="1752111" y="9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155011</xdr:rowOff>
    </xdr:from>
    <xdr:to>
      <xdr:col>1</xdr:col>
      <xdr:colOff>485775</xdr:colOff>
      <xdr:row>57</xdr:row>
      <xdr:rowOff>85161</xdr:rowOff>
    </xdr:to>
    <xdr:sp macro="" textlink="">
      <xdr:nvSpPr>
        <xdr:cNvPr id="142" name="円/楕円 141"/>
        <xdr:cNvSpPr/>
      </xdr:nvSpPr>
      <xdr:spPr>
        <a:xfrm>
          <a:off x="10795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101688</xdr:rowOff>
    </xdr:from>
    <xdr:ext cx="534377" cy="259045"/>
    <xdr:sp macro="" textlink="">
      <xdr:nvSpPr>
        <xdr:cNvPr id="143" name="テキスト ボックス 142"/>
        <xdr:cNvSpPr txBox="1"/>
      </xdr:nvSpPr>
      <xdr:spPr>
        <a:xfrm>
          <a:off x="863111" y="95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92075</xdr:rowOff>
    </xdr:from>
    <xdr:to>
      <xdr:col>6</xdr:col>
      <xdr:colOff>510540</xdr:colOff>
      <xdr:row>79</xdr:row>
      <xdr:rowOff>107950</xdr:rowOff>
    </xdr:to>
    <xdr:cxnSp macro="">
      <xdr:nvCxnSpPr>
        <xdr:cNvPr id="166" name="直線コネクタ 165"/>
        <xdr:cNvCxnSpPr/>
      </xdr:nvCxnSpPr>
      <xdr:spPr>
        <a:xfrm flipV="1">
          <a:off x="4633595" y="12265025"/>
          <a:ext cx="1270" cy="138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111777</xdr:rowOff>
    </xdr:from>
    <xdr:ext cx="469744" cy="259045"/>
    <xdr:sp macro="" textlink="">
      <xdr:nvSpPr>
        <xdr:cNvPr id="167" name="維持補修費最小値テキスト"/>
        <xdr:cNvSpPr txBox="1"/>
      </xdr:nvSpPr>
      <xdr:spPr>
        <a:xfrm>
          <a:off x="4686300"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2,500</a:t>
          </a:r>
          <a:endParaRPr kumimoji="1" lang="ja-JP" altLang="en-US" sz="1000" b="1">
            <a:latin typeface="ＭＳ Ｐゴシック"/>
          </a:endParaRPr>
        </a:p>
      </xdr:txBody>
    </xdr:sp>
    <xdr:clientData/>
  </xdr:oneCellAnchor>
  <xdr:twoCellAnchor>
    <xdr:from>
      <xdr:col>6</xdr:col>
      <xdr:colOff>422275</xdr:colOff>
      <xdr:row>79</xdr:row>
      <xdr:rowOff>107950</xdr:rowOff>
    </xdr:from>
    <xdr:to>
      <xdr:col>6</xdr:col>
      <xdr:colOff>600075</xdr:colOff>
      <xdr:row>79</xdr:row>
      <xdr:rowOff>107950</xdr:rowOff>
    </xdr:to>
    <xdr:cxnSp macro="">
      <xdr:nvCxnSpPr>
        <xdr:cNvPr id="168" name="直線コネクタ 167"/>
        <xdr:cNvCxnSpPr/>
      </xdr:nvCxnSpPr>
      <xdr:spPr>
        <a:xfrm>
          <a:off x="4546600" y="1365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38752</xdr:rowOff>
    </xdr:from>
    <xdr:ext cx="534377" cy="259045"/>
    <xdr:sp macro="" textlink="">
      <xdr:nvSpPr>
        <xdr:cNvPr id="169" name="維持補修費最大値テキスト"/>
        <xdr:cNvSpPr txBox="1"/>
      </xdr:nvSpPr>
      <xdr:spPr>
        <a:xfrm>
          <a:off x="4686300" y="1204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13,425</a:t>
          </a:r>
          <a:endParaRPr kumimoji="1" lang="ja-JP" altLang="en-US" sz="1000" b="1">
            <a:latin typeface="ＭＳ Ｐゴシック"/>
          </a:endParaRPr>
        </a:p>
      </xdr:txBody>
    </xdr:sp>
    <xdr:clientData/>
  </xdr:oneCellAnchor>
  <xdr:twoCellAnchor>
    <xdr:from>
      <xdr:col>6</xdr:col>
      <xdr:colOff>422275</xdr:colOff>
      <xdr:row>71</xdr:row>
      <xdr:rowOff>92075</xdr:rowOff>
    </xdr:from>
    <xdr:to>
      <xdr:col>6</xdr:col>
      <xdr:colOff>600075</xdr:colOff>
      <xdr:row>71</xdr:row>
      <xdr:rowOff>92075</xdr:rowOff>
    </xdr:to>
    <xdr:cxnSp macro="">
      <xdr:nvCxnSpPr>
        <xdr:cNvPr id="170" name="直線コネクタ 169"/>
        <xdr:cNvCxnSpPr/>
      </xdr:nvCxnSpPr>
      <xdr:spPr>
        <a:xfrm>
          <a:off x="4546600" y="1226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92075</xdr:rowOff>
    </xdr:from>
    <xdr:to>
      <xdr:col>6</xdr:col>
      <xdr:colOff>511175</xdr:colOff>
      <xdr:row>71</xdr:row>
      <xdr:rowOff>131064</xdr:rowOff>
    </xdr:to>
    <xdr:cxnSp macro="">
      <xdr:nvCxnSpPr>
        <xdr:cNvPr id="171" name="直線コネクタ 170"/>
        <xdr:cNvCxnSpPr/>
      </xdr:nvCxnSpPr>
      <xdr:spPr>
        <a:xfrm flipV="1">
          <a:off x="3797300" y="12265025"/>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16019</xdr:rowOff>
    </xdr:from>
    <xdr:ext cx="469744" cy="259045"/>
    <xdr:sp macro="" textlink="">
      <xdr:nvSpPr>
        <xdr:cNvPr id="172" name="維持補修費平均値テキスト"/>
        <xdr:cNvSpPr txBox="1"/>
      </xdr:nvSpPr>
      <xdr:spPr>
        <a:xfrm>
          <a:off x="4686300" y="12874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8,054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37592</xdr:rowOff>
    </xdr:from>
    <xdr:to>
      <xdr:col>6</xdr:col>
      <xdr:colOff>561975</xdr:colOff>
      <xdr:row>75</xdr:row>
      <xdr:rowOff>139192</xdr:rowOff>
    </xdr:to>
    <xdr:sp macro="" textlink="">
      <xdr:nvSpPr>
        <xdr:cNvPr id="173" name="フローチャート : 判断 172"/>
        <xdr:cNvSpPr/>
      </xdr:nvSpPr>
      <xdr:spPr>
        <a:xfrm>
          <a:off x="4584700" y="128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31750</xdr:rowOff>
    </xdr:from>
    <xdr:to>
      <xdr:col>5</xdr:col>
      <xdr:colOff>358775</xdr:colOff>
      <xdr:row>71</xdr:row>
      <xdr:rowOff>131064</xdr:rowOff>
    </xdr:to>
    <xdr:cxnSp macro="">
      <xdr:nvCxnSpPr>
        <xdr:cNvPr id="174" name="直線コネクタ 173"/>
        <xdr:cNvCxnSpPr/>
      </xdr:nvCxnSpPr>
      <xdr:spPr>
        <a:xfrm>
          <a:off x="2908300" y="12204700"/>
          <a:ext cx="889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105156</xdr:rowOff>
    </xdr:from>
    <xdr:to>
      <xdr:col>5</xdr:col>
      <xdr:colOff>409575</xdr:colOff>
      <xdr:row>77</xdr:row>
      <xdr:rowOff>35306</xdr:rowOff>
    </xdr:to>
    <xdr:sp macro="" textlink="">
      <xdr:nvSpPr>
        <xdr:cNvPr id="175" name="フローチャート : 判断 174"/>
        <xdr:cNvSpPr/>
      </xdr:nvSpPr>
      <xdr:spPr>
        <a:xfrm>
          <a:off x="3746500" y="1313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26433</xdr:rowOff>
    </xdr:from>
    <xdr:ext cx="469744" cy="259045"/>
    <xdr:sp macro="" textlink="">
      <xdr:nvSpPr>
        <xdr:cNvPr id="176" name="テキスト ボックス 175"/>
        <xdr:cNvSpPr txBox="1"/>
      </xdr:nvSpPr>
      <xdr:spPr>
        <a:xfrm>
          <a:off x="3549727" y="132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6,172</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31750</xdr:rowOff>
    </xdr:from>
    <xdr:to>
      <xdr:col>4</xdr:col>
      <xdr:colOff>155575</xdr:colOff>
      <xdr:row>73</xdr:row>
      <xdr:rowOff>146177</xdr:rowOff>
    </xdr:to>
    <xdr:cxnSp macro="">
      <xdr:nvCxnSpPr>
        <xdr:cNvPr id="177" name="直線コネクタ 176"/>
        <xdr:cNvCxnSpPr/>
      </xdr:nvCxnSpPr>
      <xdr:spPr>
        <a:xfrm flipV="1">
          <a:off x="2019300" y="12204700"/>
          <a:ext cx="889000" cy="4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158369</xdr:rowOff>
    </xdr:from>
    <xdr:to>
      <xdr:col>4</xdr:col>
      <xdr:colOff>206375</xdr:colOff>
      <xdr:row>78</xdr:row>
      <xdr:rowOff>88519</xdr:rowOff>
    </xdr:to>
    <xdr:sp macro="" textlink="">
      <xdr:nvSpPr>
        <xdr:cNvPr id="178" name="フローチャート : 判断 177"/>
        <xdr:cNvSpPr/>
      </xdr:nvSpPr>
      <xdr:spPr>
        <a:xfrm>
          <a:off x="2857500" y="133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79646</xdr:rowOff>
    </xdr:from>
    <xdr:ext cx="469744" cy="259045"/>
    <xdr:sp macro="" textlink="">
      <xdr:nvSpPr>
        <xdr:cNvPr id="179" name="テキスト ボックス 178"/>
        <xdr:cNvSpPr txBox="1"/>
      </xdr:nvSpPr>
      <xdr:spPr>
        <a:xfrm>
          <a:off x="2673427" y="134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98552</xdr:rowOff>
    </xdr:from>
    <xdr:to>
      <xdr:col>2</xdr:col>
      <xdr:colOff>638175</xdr:colOff>
      <xdr:row>73</xdr:row>
      <xdr:rowOff>146177</xdr:rowOff>
    </xdr:to>
    <xdr:cxnSp macro="">
      <xdr:nvCxnSpPr>
        <xdr:cNvPr id="180" name="直線コネクタ 179"/>
        <xdr:cNvCxnSpPr/>
      </xdr:nvCxnSpPr>
      <xdr:spPr>
        <a:xfrm>
          <a:off x="1130300" y="1261440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131190</xdr:rowOff>
    </xdr:from>
    <xdr:to>
      <xdr:col>3</xdr:col>
      <xdr:colOff>3175</xdr:colOff>
      <xdr:row>78</xdr:row>
      <xdr:rowOff>61340</xdr:rowOff>
    </xdr:to>
    <xdr:sp macro="" textlink="">
      <xdr:nvSpPr>
        <xdr:cNvPr id="181" name="フローチャート : 判断 180"/>
        <xdr:cNvSpPr/>
      </xdr:nvSpPr>
      <xdr:spPr>
        <a:xfrm>
          <a:off x="1968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52467</xdr:rowOff>
    </xdr:from>
    <xdr:ext cx="469744" cy="259045"/>
    <xdr:sp macro="" textlink="">
      <xdr:nvSpPr>
        <xdr:cNvPr id="182" name="テキスト ボックス 181"/>
        <xdr:cNvSpPr txBox="1"/>
      </xdr:nvSpPr>
      <xdr:spPr>
        <a:xfrm>
          <a:off x="1784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75946</xdr:rowOff>
    </xdr:from>
    <xdr:to>
      <xdr:col>1</xdr:col>
      <xdr:colOff>485775</xdr:colOff>
      <xdr:row>78</xdr:row>
      <xdr:rowOff>6096</xdr:rowOff>
    </xdr:to>
    <xdr:sp macro="" textlink="">
      <xdr:nvSpPr>
        <xdr:cNvPr id="183" name="フローチャート : 判断 182"/>
        <xdr:cNvSpPr/>
      </xdr:nvSpPr>
      <xdr:spPr>
        <a:xfrm>
          <a:off x="1079500" y="1327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168673</xdr:rowOff>
    </xdr:from>
    <xdr:ext cx="469744" cy="259045"/>
    <xdr:sp macro="" textlink="">
      <xdr:nvSpPr>
        <xdr:cNvPr id="184" name="テキスト ボックス 183"/>
        <xdr:cNvSpPr txBox="1"/>
      </xdr:nvSpPr>
      <xdr:spPr>
        <a:xfrm>
          <a:off x="895427" y="133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41275</xdr:rowOff>
    </xdr:from>
    <xdr:to>
      <xdr:col>6</xdr:col>
      <xdr:colOff>561975</xdr:colOff>
      <xdr:row>71</xdr:row>
      <xdr:rowOff>142875</xdr:rowOff>
    </xdr:to>
    <xdr:sp macro="" textlink="">
      <xdr:nvSpPr>
        <xdr:cNvPr id="190" name="円/楕円 189"/>
        <xdr:cNvSpPr/>
      </xdr:nvSpPr>
      <xdr:spPr>
        <a:xfrm>
          <a:off x="4584700" y="1221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165752</xdr:rowOff>
    </xdr:from>
    <xdr:ext cx="534377" cy="259045"/>
    <xdr:sp macro="" textlink="">
      <xdr:nvSpPr>
        <xdr:cNvPr id="191" name="維持補修費該当値テキスト"/>
        <xdr:cNvSpPr txBox="1"/>
      </xdr:nvSpPr>
      <xdr:spPr>
        <a:xfrm>
          <a:off x="4686300" y="121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13,425</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80264</xdr:rowOff>
    </xdr:from>
    <xdr:to>
      <xdr:col>5</xdr:col>
      <xdr:colOff>409575</xdr:colOff>
      <xdr:row>72</xdr:row>
      <xdr:rowOff>10414</xdr:rowOff>
    </xdr:to>
    <xdr:sp macro="" textlink="">
      <xdr:nvSpPr>
        <xdr:cNvPr id="192" name="円/楕円 191"/>
        <xdr:cNvSpPr/>
      </xdr:nvSpPr>
      <xdr:spPr>
        <a:xfrm>
          <a:off x="3746500" y="122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26941</xdr:rowOff>
    </xdr:from>
    <xdr:ext cx="534377" cy="259045"/>
    <xdr:sp macro="" textlink="">
      <xdr:nvSpPr>
        <xdr:cNvPr id="193" name="テキスト ボックス 192"/>
        <xdr:cNvSpPr txBox="1"/>
      </xdr:nvSpPr>
      <xdr:spPr>
        <a:xfrm>
          <a:off x="3517411"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152400</xdr:rowOff>
    </xdr:from>
    <xdr:to>
      <xdr:col>4</xdr:col>
      <xdr:colOff>206375</xdr:colOff>
      <xdr:row>71</xdr:row>
      <xdr:rowOff>82550</xdr:rowOff>
    </xdr:to>
    <xdr:sp macro="" textlink="">
      <xdr:nvSpPr>
        <xdr:cNvPr id="194" name="円/楕円 193"/>
        <xdr:cNvSpPr/>
      </xdr:nvSpPr>
      <xdr:spPr>
        <a:xfrm>
          <a:off x="2857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99077</xdr:rowOff>
    </xdr:from>
    <xdr:ext cx="534377" cy="259045"/>
    <xdr:sp macro="" textlink="">
      <xdr:nvSpPr>
        <xdr:cNvPr id="195" name="テキスト ボックス 194"/>
        <xdr:cNvSpPr txBox="1"/>
      </xdr:nvSpPr>
      <xdr:spPr>
        <a:xfrm>
          <a:off x="2641111" y="11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95377</xdr:rowOff>
    </xdr:from>
    <xdr:to>
      <xdr:col>3</xdr:col>
      <xdr:colOff>3175</xdr:colOff>
      <xdr:row>74</xdr:row>
      <xdr:rowOff>25527</xdr:rowOff>
    </xdr:to>
    <xdr:sp macro="" textlink="">
      <xdr:nvSpPr>
        <xdr:cNvPr id="196" name="円/楕円 195"/>
        <xdr:cNvSpPr/>
      </xdr:nvSpPr>
      <xdr:spPr>
        <a:xfrm>
          <a:off x="1968500" y="12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42054</xdr:rowOff>
    </xdr:from>
    <xdr:ext cx="534377" cy="259045"/>
    <xdr:sp macro="" textlink="">
      <xdr:nvSpPr>
        <xdr:cNvPr id="197" name="テキスト ボックス 196"/>
        <xdr:cNvSpPr txBox="1"/>
      </xdr:nvSpPr>
      <xdr:spPr>
        <a:xfrm>
          <a:off x="1752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47752</xdr:rowOff>
    </xdr:from>
    <xdr:to>
      <xdr:col>1</xdr:col>
      <xdr:colOff>485775</xdr:colOff>
      <xdr:row>73</xdr:row>
      <xdr:rowOff>149352</xdr:rowOff>
    </xdr:to>
    <xdr:sp macro="" textlink="">
      <xdr:nvSpPr>
        <xdr:cNvPr id="198" name="円/楕円 197"/>
        <xdr:cNvSpPr/>
      </xdr:nvSpPr>
      <xdr:spPr>
        <a:xfrm>
          <a:off x="1079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165879</xdr:rowOff>
    </xdr:from>
    <xdr:ext cx="534377" cy="259045"/>
    <xdr:sp macro="" textlink="">
      <xdr:nvSpPr>
        <xdr:cNvPr id="199" name="テキスト ボックス 198"/>
        <xdr:cNvSpPr txBox="1"/>
      </xdr:nvSpPr>
      <xdr:spPr>
        <a:xfrm>
          <a:off x="863111" y="123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111778</xdr:rowOff>
    </xdr:from>
    <xdr:to>
      <xdr:col>6</xdr:col>
      <xdr:colOff>510540</xdr:colOff>
      <xdr:row>99</xdr:row>
      <xdr:rowOff>9725</xdr:rowOff>
    </xdr:to>
    <xdr:cxnSp macro="">
      <xdr:nvCxnSpPr>
        <xdr:cNvPr id="224" name="直線コネクタ 223"/>
        <xdr:cNvCxnSpPr/>
      </xdr:nvCxnSpPr>
      <xdr:spPr>
        <a:xfrm flipV="1">
          <a:off x="4633595" y="15370828"/>
          <a:ext cx="1270" cy="161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13552</xdr:rowOff>
    </xdr:from>
    <xdr:ext cx="469744" cy="259045"/>
    <xdr:sp macro="" textlink="">
      <xdr:nvSpPr>
        <xdr:cNvPr id="225" name="扶助費最小値テキスト"/>
        <xdr:cNvSpPr txBox="1"/>
      </xdr:nvSpPr>
      <xdr:spPr>
        <a:xfrm>
          <a:off x="4686300" y="169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6,546</a:t>
          </a:r>
          <a:endParaRPr kumimoji="1" lang="ja-JP" altLang="en-US" sz="1000" b="1">
            <a:latin typeface="ＭＳ Ｐゴシック"/>
          </a:endParaRPr>
        </a:p>
      </xdr:txBody>
    </xdr:sp>
    <xdr:clientData/>
  </xdr:oneCellAnchor>
  <xdr:twoCellAnchor>
    <xdr:from>
      <xdr:col>6</xdr:col>
      <xdr:colOff>422275</xdr:colOff>
      <xdr:row>99</xdr:row>
      <xdr:rowOff>9725</xdr:rowOff>
    </xdr:from>
    <xdr:to>
      <xdr:col>6</xdr:col>
      <xdr:colOff>600075</xdr:colOff>
      <xdr:row>99</xdr:row>
      <xdr:rowOff>9725</xdr:rowOff>
    </xdr:to>
    <xdr:cxnSp macro="">
      <xdr:nvCxnSpPr>
        <xdr:cNvPr id="226" name="直線コネクタ 225"/>
        <xdr:cNvCxnSpPr/>
      </xdr:nvCxnSpPr>
      <xdr:spPr>
        <a:xfrm>
          <a:off x="4546600" y="169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58455</xdr:rowOff>
    </xdr:from>
    <xdr:ext cx="534377" cy="259045"/>
    <xdr:sp macro="" textlink="">
      <xdr:nvSpPr>
        <xdr:cNvPr id="227" name="扶助費最大値テキスト"/>
        <xdr:cNvSpPr txBox="1"/>
      </xdr:nvSpPr>
      <xdr:spPr>
        <a:xfrm>
          <a:off x="4686300" y="151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16,421</a:t>
          </a:r>
          <a:endParaRPr kumimoji="1" lang="ja-JP" altLang="en-US" sz="1000" b="1">
            <a:latin typeface="ＭＳ Ｐゴシック"/>
          </a:endParaRPr>
        </a:p>
      </xdr:txBody>
    </xdr:sp>
    <xdr:clientData/>
  </xdr:oneCellAnchor>
  <xdr:twoCellAnchor>
    <xdr:from>
      <xdr:col>6</xdr:col>
      <xdr:colOff>422275</xdr:colOff>
      <xdr:row>89</xdr:row>
      <xdr:rowOff>111778</xdr:rowOff>
    </xdr:from>
    <xdr:to>
      <xdr:col>6</xdr:col>
      <xdr:colOff>600075</xdr:colOff>
      <xdr:row>89</xdr:row>
      <xdr:rowOff>111778</xdr:rowOff>
    </xdr:to>
    <xdr:cxnSp macro="">
      <xdr:nvCxnSpPr>
        <xdr:cNvPr id="228" name="直線コネクタ 227"/>
        <xdr:cNvCxnSpPr/>
      </xdr:nvCxnSpPr>
      <xdr:spPr>
        <a:xfrm>
          <a:off x="4546600" y="1537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127127</xdr:rowOff>
    </xdr:from>
    <xdr:to>
      <xdr:col>6</xdr:col>
      <xdr:colOff>511175</xdr:colOff>
      <xdr:row>91</xdr:row>
      <xdr:rowOff>40422</xdr:rowOff>
    </xdr:to>
    <xdr:cxnSp macro="">
      <xdr:nvCxnSpPr>
        <xdr:cNvPr id="229" name="直線コネクタ 228"/>
        <xdr:cNvCxnSpPr/>
      </xdr:nvCxnSpPr>
      <xdr:spPr>
        <a:xfrm flipV="1">
          <a:off x="3797300" y="15557627"/>
          <a:ext cx="8382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158441</xdr:rowOff>
    </xdr:from>
    <xdr:ext cx="534377" cy="259045"/>
    <xdr:sp macro="" textlink="">
      <xdr:nvSpPr>
        <xdr:cNvPr id="230" name="扶助費平均値テキスト"/>
        <xdr:cNvSpPr txBox="1"/>
      </xdr:nvSpPr>
      <xdr:spPr>
        <a:xfrm>
          <a:off x="4686300" y="1610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11,492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8564</xdr:rowOff>
    </xdr:from>
    <xdr:to>
      <xdr:col>6</xdr:col>
      <xdr:colOff>561975</xdr:colOff>
      <xdr:row>94</xdr:row>
      <xdr:rowOff>110164</xdr:rowOff>
    </xdr:to>
    <xdr:sp macro="" textlink="">
      <xdr:nvSpPr>
        <xdr:cNvPr id="231" name="フローチャート : 判断 230"/>
        <xdr:cNvSpPr/>
      </xdr:nvSpPr>
      <xdr:spPr>
        <a:xfrm>
          <a:off x="4584700" y="1612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40422</xdr:rowOff>
    </xdr:from>
    <xdr:to>
      <xdr:col>5</xdr:col>
      <xdr:colOff>358775</xdr:colOff>
      <xdr:row>91</xdr:row>
      <xdr:rowOff>130066</xdr:rowOff>
    </xdr:to>
    <xdr:cxnSp macro="">
      <xdr:nvCxnSpPr>
        <xdr:cNvPr id="232" name="直線コネクタ 231"/>
        <xdr:cNvCxnSpPr/>
      </xdr:nvCxnSpPr>
      <xdr:spPr>
        <a:xfrm flipV="1">
          <a:off x="2908300" y="15642372"/>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92</xdr:row>
      <xdr:rowOff>67509</xdr:rowOff>
    </xdr:from>
    <xdr:to>
      <xdr:col>5</xdr:col>
      <xdr:colOff>409575</xdr:colOff>
      <xdr:row>92</xdr:row>
      <xdr:rowOff>169109</xdr:rowOff>
    </xdr:to>
    <xdr:sp macro="" textlink="">
      <xdr:nvSpPr>
        <xdr:cNvPr id="233" name="フローチャート : 判断 232"/>
        <xdr:cNvSpPr/>
      </xdr:nvSpPr>
      <xdr:spPr>
        <a:xfrm>
          <a:off x="3746500" y="1584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160236</xdr:rowOff>
    </xdr:from>
    <xdr:ext cx="534377" cy="259045"/>
    <xdr:sp macro="" textlink="">
      <xdr:nvSpPr>
        <xdr:cNvPr id="234" name="テキスト ボックス 233"/>
        <xdr:cNvSpPr txBox="1"/>
      </xdr:nvSpPr>
      <xdr:spPr>
        <a:xfrm>
          <a:off x="3517411" y="1593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126147</xdr:rowOff>
    </xdr:from>
    <xdr:to>
      <xdr:col>4</xdr:col>
      <xdr:colOff>155575</xdr:colOff>
      <xdr:row>91</xdr:row>
      <xdr:rowOff>130066</xdr:rowOff>
    </xdr:to>
    <xdr:cxnSp macro="">
      <xdr:nvCxnSpPr>
        <xdr:cNvPr id="235" name="直線コネクタ 234"/>
        <xdr:cNvCxnSpPr/>
      </xdr:nvCxnSpPr>
      <xdr:spPr>
        <a:xfrm>
          <a:off x="2019300" y="1572809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70123</xdr:rowOff>
    </xdr:from>
    <xdr:to>
      <xdr:col>4</xdr:col>
      <xdr:colOff>206375</xdr:colOff>
      <xdr:row>93</xdr:row>
      <xdr:rowOff>273</xdr:rowOff>
    </xdr:to>
    <xdr:sp macro="" textlink="">
      <xdr:nvSpPr>
        <xdr:cNvPr id="236" name="フローチャート : 判断 235"/>
        <xdr:cNvSpPr/>
      </xdr:nvSpPr>
      <xdr:spPr>
        <a:xfrm>
          <a:off x="2857500" y="158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162850</xdr:rowOff>
    </xdr:from>
    <xdr:ext cx="534377" cy="259045"/>
    <xdr:sp macro="" textlink="">
      <xdr:nvSpPr>
        <xdr:cNvPr id="237" name="テキスト ボックス 236"/>
        <xdr:cNvSpPr txBox="1"/>
      </xdr:nvSpPr>
      <xdr:spPr>
        <a:xfrm>
          <a:off x="2641111" y="1593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16582</xdr:rowOff>
    </xdr:from>
    <xdr:to>
      <xdr:col>2</xdr:col>
      <xdr:colOff>638175</xdr:colOff>
      <xdr:row>91</xdr:row>
      <xdr:rowOff>126147</xdr:rowOff>
    </xdr:to>
    <xdr:cxnSp macro="">
      <xdr:nvCxnSpPr>
        <xdr:cNvPr id="238" name="直線コネクタ 237"/>
        <xdr:cNvCxnSpPr/>
      </xdr:nvCxnSpPr>
      <xdr:spPr>
        <a:xfrm>
          <a:off x="1130300" y="15618532"/>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113720</xdr:rowOff>
    </xdr:from>
    <xdr:to>
      <xdr:col>3</xdr:col>
      <xdr:colOff>3175</xdr:colOff>
      <xdr:row>93</xdr:row>
      <xdr:rowOff>43870</xdr:rowOff>
    </xdr:to>
    <xdr:sp macro="" textlink="">
      <xdr:nvSpPr>
        <xdr:cNvPr id="239" name="フローチャート : 判断 238"/>
        <xdr:cNvSpPr/>
      </xdr:nvSpPr>
      <xdr:spPr>
        <a:xfrm>
          <a:off x="1968500" y="158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34997</xdr:rowOff>
    </xdr:from>
    <xdr:ext cx="534377" cy="259045"/>
    <xdr:sp macro="" textlink="">
      <xdr:nvSpPr>
        <xdr:cNvPr id="240" name="テキスト ボックス 239"/>
        <xdr:cNvSpPr txBox="1"/>
      </xdr:nvSpPr>
      <xdr:spPr>
        <a:xfrm>
          <a:off x="1752111" y="159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152744</xdr:rowOff>
    </xdr:from>
    <xdr:to>
      <xdr:col>1</xdr:col>
      <xdr:colOff>485775</xdr:colOff>
      <xdr:row>91</xdr:row>
      <xdr:rowOff>82894</xdr:rowOff>
    </xdr:to>
    <xdr:sp macro="" textlink="">
      <xdr:nvSpPr>
        <xdr:cNvPr id="241" name="フローチャート : 判断 240"/>
        <xdr:cNvSpPr/>
      </xdr:nvSpPr>
      <xdr:spPr>
        <a:xfrm>
          <a:off x="1079500" y="1558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74021</xdr:rowOff>
    </xdr:from>
    <xdr:ext cx="534377" cy="259045"/>
    <xdr:sp macro="" textlink="">
      <xdr:nvSpPr>
        <xdr:cNvPr id="242" name="テキスト ボックス 241"/>
        <xdr:cNvSpPr txBox="1"/>
      </xdr:nvSpPr>
      <xdr:spPr>
        <a:xfrm>
          <a:off x="863111" y="156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76327</xdr:rowOff>
    </xdr:from>
    <xdr:to>
      <xdr:col>6</xdr:col>
      <xdr:colOff>561975</xdr:colOff>
      <xdr:row>91</xdr:row>
      <xdr:rowOff>6477</xdr:rowOff>
    </xdr:to>
    <xdr:sp macro="" textlink="">
      <xdr:nvSpPr>
        <xdr:cNvPr id="248" name="円/楕円 247"/>
        <xdr:cNvSpPr/>
      </xdr:nvSpPr>
      <xdr:spPr>
        <a:xfrm>
          <a:off x="4584700" y="155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99204</xdr:rowOff>
    </xdr:from>
    <xdr:ext cx="534377" cy="259045"/>
    <xdr:sp macro="" textlink="">
      <xdr:nvSpPr>
        <xdr:cNvPr id="249" name="扶助費該当値テキスト"/>
        <xdr:cNvSpPr txBox="1"/>
      </xdr:nvSpPr>
      <xdr:spPr>
        <a:xfrm>
          <a:off x="4686300" y="153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161072</xdr:rowOff>
    </xdr:from>
    <xdr:to>
      <xdr:col>5</xdr:col>
      <xdr:colOff>409575</xdr:colOff>
      <xdr:row>91</xdr:row>
      <xdr:rowOff>91222</xdr:rowOff>
    </xdr:to>
    <xdr:sp macro="" textlink="">
      <xdr:nvSpPr>
        <xdr:cNvPr id="250" name="円/楕円 249"/>
        <xdr:cNvSpPr/>
      </xdr:nvSpPr>
      <xdr:spPr>
        <a:xfrm>
          <a:off x="3746500" y="155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89</xdr:row>
      <xdr:rowOff>107749</xdr:rowOff>
    </xdr:from>
    <xdr:ext cx="534377" cy="259045"/>
    <xdr:sp macro="" textlink="">
      <xdr:nvSpPr>
        <xdr:cNvPr id="251" name="テキスト ボックス 250"/>
        <xdr:cNvSpPr txBox="1"/>
      </xdr:nvSpPr>
      <xdr:spPr>
        <a:xfrm>
          <a:off x="3517411" y="153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79266</xdr:rowOff>
    </xdr:from>
    <xdr:to>
      <xdr:col>4</xdr:col>
      <xdr:colOff>206375</xdr:colOff>
      <xdr:row>92</xdr:row>
      <xdr:rowOff>9416</xdr:rowOff>
    </xdr:to>
    <xdr:sp macro="" textlink="">
      <xdr:nvSpPr>
        <xdr:cNvPr id="252" name="円/楕円 251"/>
        <xdr:cNvSpPr/>
      </xdr:nvSpPr>
      <xdr:spPr>
        <a:xfrm>
          <a:off x="2857500" y="156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25943</xdr:rowOff>
    </xdr:from>
    <xdr:ext cx="534377" cy="259045"/>
    <xdr:sp macro="" textlink="">
      <xdr:nvSpPr>
        <xdr:cNvPr id="253" name="テキスト ボックス 252"/>
        <xdr:cNvSpPr txBox="1"/>
      </xdr:nvSpPr>
      <xdr:spPr>
        <a:xfrm>
          <a:off x="2641111" y="154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14,209</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75347</xdr:rowOff>
    </xdr:from>
    <xdr:to>
      <xdr:col>3</xdr:col>
      <xdr:colOff>3175</xdr:colOff>
      <xdr:row>92</xdr:row>
      <xdr:rowOff>5497</xdr:rowOff>
    </xdr:to>
    <xdr:sp macro="" textlink="">
      <xdr:nvSpPr>
        <xdr:cNvPr id="254" name="円/楕円 253"/>
        <xdr:cNvSpPr/>
      </xdr:nvSpPr>
      <xdr:spPr>
        <a:xfrm>
          <a:off x="1968500" y="156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22024</xdr:rowOff>
    </xdr:from>
    <xdr:ext cx="534377" cy="259045"/>
    <xdr:sp macro="" textlink="">
      <xdr:nvSpPr>
        <xdr:cNvPr id="255" name="テキスト ボックス 254"/>
        <xdr:cNvSpPr txBox="1"/>
      </xdr:nvSpPr>
      <xdr:spPr>
        <a:xfrm>
          <a:off x="1752111" y="154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137232</xdr:rowOff>
    </xdr:from>
    <xdr:to>
      <xdr:col>1</xdr:col>
      <xdr:colOff>485775</xdr:colOff>
      <xdr:row>91</xdr:row>
      <xdr:rowOff>67382</xdr:rowOff>
    </xdr:to>
    <xdr:sp macro="" textlink="">
      <xdr:nvSpPr>
        <xdr:cNvPr id="256" name="円/楕円 255"/>
        <xdr:cNvSpPr/>
      </xdr:nvSpPr>
      <xdr:spPr>
        <a:xfrm>
          <a:off x="1079500" y="155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83909</xdr:rowOff>
    </xdr:from>
    <xdr:ext cx="534377" cy="259045"/>
    <xdr:sp macro="" textlink="">
      <xdr:nvSpPr>
        <xdr:cNvPr id="257" name="テキスト ボックス 256"/>
        <xdr:cNvSpPr txBox="1"/>
      </xdr:nvSpPr>
      <xdr:spPr>
        <a:xfrm>
          <a:off x="863111" y="153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74130</xdr:rowOff>
    </xdr:from>
    <xdr:to>
      <xdr:col>15</xdr:col>
      <xdr:colOff>180340</xdr:colOff>
      <xdr:row>34</xdr:row>
      <xdr:rowOff>130175</xdr:rowOff>
    </xdr:to>
    <xdr:cxnSp macro="">
      <xdr:nvCxnSpPr>
        <xdr:cNvPr id="280" name="直線コネクタ 279"/>
        <xdr:cNvCxnSpPr/>
      </xdr:nvCxnSpPr>
      <xdr:spPr>
        <a:xfrm flipV="1">
          <a:off x="10475595" y="5217630"/>
          <a:ext cx="1270" cy="74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134002</xdr:rowOff>
    </xdr:from>
    <xdr:ext cx="599010" cy="259045"/>
    <xdr:sp macro="" textlink="">
      <xdr:nvSpPr>
        <xdr:cNvPr id="281" name="補助費等最小値テキスト"/>
        <xdr:cNvSpPr txBox="1"/>
      </xdr:nvSpPr>
      <xdr:spPr>
        <a:xfrm>
          <a:off x="10528300" y="59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120,250</a:t>
          </a:r>
          <a:endParaRPr kumimoji="1" lang="ja-JP" altLang="en-US" sz="1000" b="1">
            <a:latin typeface="ＭＳ Ｐゴシック"/>
          </a:endParaRPr>
        </a:p>
      </xdr:txBody>
    </xdr:sp>
    <xdr:clientData/>
  </xdr:oneCellAnchor>
  <xdr:twoCellAnchor>
    <xdr:from>
      <xdr:col>15</xdr:col>
      <xdr:colOff>92075</xdr:colOff>
      <xdr:row>34</xdr:row>
      <xdr:rowOff>130175</xdr:rowOff>
    </xdr:from>
    <xdr:to>
      <xdr:col>15</xdr:col>
      <xdr:colOff>269875</xdr:colOff>
      <xdr:row>34</xdr:row>
      <xdr:rowOff>130175</xdr:rowOff>
    </xdr:to>
    <xdr:cxnSp macro="">
      <xdr:nvCxnSpPr>
        <xdr:cNvPr id="282" name="直線コネクタ 281"/>
        <xdr:cNvCxnSpPr/>
      </xdr:nvCxnSpPr>
      <xdr:spPr>
        <a:xfrm>
          <a:off x="10388600" y="59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20807</xdr:rowOff>
    </xdr:from>
    <xdr:ext cx="599010" cy="259045"/>
    <xdr:sp macro="" textlink="">
      <xdr:nvSpPr>
        <xdr:cNvPr id="283" name="補助費等最大値テキスト"/>
        <xdr:cNvSpPr txBox="1"/>
      </xdr:nvSpPr>
      <xdr:spPr>
        <a:xfrm>
          <a:off x="10528300" y="499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139,721</a:t>
          </a:r>
          <a:endParaRPr kumimoji="1" lang="ja-JP" altLang="en-US" sz="1000" b="1">
            <a:latin typeface="ＭＳ Ｐゴシック"/>
          </a:endParaRPr>
        </a:p>
      </xdr:txBody>
    </xdr:sp>
    <xdr:clientData/>
  </xdr:oneCellAnchor>
  <xdr:twoCellAnchor>
    <xdr:from>
      <xdr:col>15</xdr:col>
      <xdr:colOff>92075</xdr:colOff>
      <xdr:row>30</xdr:row>
      <xdr:rowOff>74130</xdr:rowOff>
    </xdr:from>
    <xdr:to>
      <xdr:col>15</xdr:col>
      <xdr:colOff>269875</xdr:colOff>
      <xdr:row>30</xdr:row>
      <xdr:rowOff>74130</xdr:rowOff>
    </xdr:to>
    <xdr:cxnSp macro="">
      <xdr:nvCxnSpPr>
        <xdr:cNvPr id="284" name="直線コネクタ 283"/>
        <xdr:cNvCxnSpPr/>
      </xdr:nvCxnSpPr>
      <xdr:spPr>
        <a:xfrm>
          <a:off x="10388600" y="5217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46850</xdr:rowOff>
    </xdr:from>
    <xdr:to>
      <xdr:col>15</xdr:col>
      <xdr:colOff>180975</xdr:colOff>
      <xdr:row>37</xdr:row>
      <xdr:rowOff>68681</xdr:rowOff>
    </xdr:to>
    <xdr:cxnSp macro="">
      <xdr:nvCxnSpPr>
        <xdr:cNvPr id="285" name="直線コネクタ 284"/>
        <xdr:cNvCxnSpPr/>
      </xdr:nvCxnSpPr>
      <xdr:spPr>
        <a:xfrm flipV="1">
          <a:off x="9639300" y="5876150"/>
          <a:ext cx="8382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165688</xdr:rowOff>
    </xdr:from>
    <xdr:ext cx="599010" cy="259045"/>
    <xdr:sp macro="" textlink="">
      <xdr:nvSpPr>
        <xdr:cNvPr id="286" name="補助費等平均値テキスト"/>
        <xdr:cNvSpPr txBox="1"/>
      </xdr:nvSpPr>
      <xdr:spPr>
        <a:xfrm>
          <a:off x="10528300" y="548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127,585</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142811</xdr:rowOff>
    </xdr:from>
    <xdr:to>
      <xdr:col>15</xdr:col>
      <xdr:colOff>231775</xdr:colOff>
      <xdr:row>33</xdr:row>
      <xdr:rowOff>72961</xdr:rowOff>
    </xdr:to>
    <xdr:sp macro="" textlink="">
      <xdr:nvSpPr>
        <xdr:cNvPr id="287" name="フローチャート : 判断 286"/>
        <xdr:cNvSpPr/>
      </xdr:nvSpPr>
      <xdr:spPr>
        <a:xfrm>
          <a:off x="10426700" y="56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68681</xdr:rowOff>
    </xdr:from>
    <xdr:to>
      <xdr:col>14</xdr:col>
      <xdr:colOff>28575</xdr:colOff>
      <xdr:row>38</xdr:row>
      <xdr:rowOff>116916</xdr:rowOff>
    </xdr:to>
    <xdr:cxnSp macro="">
      <xdr:nvCxnSpPr>
        <xdr:cNvPr id="288" name="直線コネクタ 287"/>
        <xdr:cNvCxnSpPr/>
      </xdr:nvCxnSpPr>
      <xdr:spPr>
        <a:xfrm flipV="1">
          <a:off x="8750300" y="6412331"/>
          <a:ext cx="889000" cy="2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39560</xdr:rowOff>
    </xdr:from>
    <xdr:to>
      <xdr:col>14</xdr:col>
      <xdr:colOff>79375</xdr:colOff>
      <xdr:row>36</xdr:row>
      <xdr:rowOff>141160</xdr:rowOff>
    </xdr:to>
    <xdr:sp macro="" textlink="">
      <xdr:nvSpPr>
        <xdr:cNvPr id="289" name="フローチャート : 判断 288"/>
        <xdr:cNvSpPr/>
      </xdr:nvSpPr>
      <xdr:spPr>
        <a:xfrm>
          <a:off x="9588500" y="62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157687</xdr:rowOff>
    </xdr:from>
    <xdr:ext cx="599010" cy="259045"/>
    <xdr:sp macro="" textlink="">
      <xdr:nvSpPr>
        <xdr:cNvPr id="290" name="テキスト ボックス 289"/>
        <xdr:cNvSpPr txBox="1"/>
      </xdr:nvSpPr>
      <xdr:spPr>
        <a:xfrm>
          <a:off x="9327094" y="598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31191</xdr:rowOff>
    </xdr:from>
    <xdr:to>
      <xdr:col>12</xdr:col>
      <xdr:colOff>511175</xdr:colOff>
      <xdr:row>38</xdr:row>
      <xdr:rowOff>116916</xdr:rowOff>
    </xdr:to>
    <xdr:cxnSp macro="">
      <xdr:nvCxnSpPr>
        <xdr:cNvPr id="291" name="直線コネクタ 290"/>
        <xdr:cNvCxnSpPr/>
      </xdr:nvCxnSpPr>
      <xdr:spPr>
        <a:xfrm>
          <a:off x="7861300" y="654629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94577</xdr:rowOff>
    </xdr:from>
    <xdr:to>
      <xdr:col>12</xdr:col>
      <xdr:colOff>561975</xdr:colOff>
      <xdr:row>39</xdr:row>
      <xdr:rowOff>24727</xdr:rowOff>
    </xdr:to>
    <xdr:sp macro="" textlink="">
      <xdr:nvSpPr>
        <xdr:cNvPr id="292" name="フローチャート : 判断 291"/>
        <xdr:cNvSpPr/>
      </xdr:nvSpPr>
      <xdr:spPr>
        <a:xfrm>
          <a:off x="8699500" y="660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39</xdr:row>
      <xdr:rowOff>15854</xdr:rowOff>
    </xdr:from>
    <xdr:ext cx="599010" cy="259045"/>
    <xdr:sp macro="" textlink="">
      <xdr:nvSpPr>
        <xdr:cNvPr id="293" name="テキスト ボックス 292"/>
        <xdr:cNvSpPr txBox="1"/>
      </xdr:nvSpPr>
      <xdr:spPr>
        <a:xfrm>
          <a:off x="8450794" y="670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105905</xdr:rowOff>
    </xdr:from>
    <xdr:to>
      <xdr:col>11</xdr:col>
      <xdr:colOff>307975</xdr:colOff>
      <xdr:row>38</xdr:row>
      <xdr:rowOff>31191</xdr:rowOff>
    </xdr:to>
    <xdr:cxnSp macro="">
      <xdr:nvCxnSpPr>
        <xdr:cNvPr id="294" name="直線コネクタ 293"/>
        <xdr:cNvCxnSpPr/>
      </xdr:nvCxnSpPr>
      <xdr:spPr>
        <a:xfrm>
          <a:off x="6972300" y="6449555"/>
          <a:ext cx="8890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46647</xdr:rowOff>
    </xdr:from>
    <xdr:to>
      <xdr:col>11</xdr:col>
      <xdr:colOff>358775</xdr:colOff>
      <xdr:row>38</xdr:row>
      <xdr:rowOff>148247</xdr:rowOff>
    </xdr:to>
    <xdr:sp macro="" textlink="">
      <xdr:nvSpPr>
        <xdr:cNvPr id="295" name="フローチャート : 判断 294"/>
        <xdr:cNvSpPr/>
      </xdr:nvSpPr>
      <xdr:spPr>
        <a:xfrm>
          <a:off x="7810500" y="65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139374</xdr:rowOff>
    </xdr:from>
    <xdr:ext cx="599010" cy="259045"/>
    <xdr:sp macro="" textlink="">
      <xdr:nvSpPr>
        <xdr:cNvPr id="296" name="テキスト ボックス 295"/>
        <xdr:cNvSpPr txBox="1"/>
      </xdr:nvSpPr>
      <xdr:spPr>
        <a:xfrm>
          <a:off x="7561794" y="665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107607</xdr:rowOff>
    </xdr:from>
    <xdr:to>
      <xdr:col>10</xdr:col>
      <xdr:colOff>155575</xdr:colOff>
      <xdr:row>39</xdr:row>
      <xdr:rowOff>37757</xdr:rowOff>
    </xdr:to>
    <xdr:sp macro="" textlink="">
      <xdr:nvSpPr>
        <xdr:cNvPr id="297" name="フローチャート : 判断 296"/>
        <xdr:cNvSpPr/>
      </xdr:nvSpPr>
      <xdr:spPr>
        <a:xfrm>
          <a:off x="6921500" y="66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39</xdr:row>
      <xdr:rowOff>28884</xdr:rowOff>
    </xdr:from>
    <xdr:ext cx="599010" cy="259045"/>
    <xdr:sp macro="" textlink="">
      <xdr:nvSpPr>
        <xdr:cNvPr id="298" name="テキスト ボックス 297"/>
        <xdr:cNvSpPr txBox="1"/>
      </xdr:nvSpPr>
      <xdr:spPr>
        <a:xfrm>
          <a:off x="6672794" y="67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101,509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167500</xdr:rowOff>
    </xdr:from>
    <xdr:to>
      <xdr:col>15</xdr:col>
      <xdr:colOff>231775</xdr:colOff>
      <xdr:row>34</xdr:row>
      <xdr:rowOff>97650</xdr:rowOff>
    </xdr:to>
    <xdr:sp macro="" textlink="">
      <xdr:nvSpPr>
        <xdr:cNvPr id="304" name="円/楕円 303"/>
        <xdr:cNvSpPr/>
      </xdr:nvSpPr>
      <xdr:spPr>
        <a:xfrm>
          <a:off x="10426700" y="58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82427</xdr:rowOff>
    </xdr:from>
    <xdr:ext cx="599010" cy="259045"/>
    <xdr:sp macro="" textlink="">
      <xdr:nvSpPr>
        <xdr:cNvPr id="305" name="補助費等該当値テキスト"/>
        <xdr:cNvSpPr txBox="1"/>
      </xdr:nvSpPr>
      <xdr:spPr>
        <a:xfrm>
          <a:off x="10528300" y="57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122,437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17881</xdr:rowOff>
    </xdr:from>
    <xdr:to>
      <xdr:col>14</xdr:col>
      <xdr:colOff>79375</xdr:colOff>
      <xdr:row>37</xdr:row>
      <xdr:rowOff>119481</xdr:rowOff>
    </xdr:to>
    <xdr:sp macro="" textlink="">
      <xdr:nvSpPr>
        <xdr:cNvPr id="306" name="円/楕円 305"/>
        <xdr:cNvSpPr/>
      </xdr:nvSpPr>
      <xdr:spPr>
        <a:xfrm>
          <a:off x="9588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37</xdr:row>
      <xdr:rowOff>110608</xdr:rowOff>
    </xdr:from>
    <xdr:ext cx="599010" cy="259045"/>
    <xdr:sp macro="" textlink="">
      <xdr:nvSpPr>
        <xdr:cNvPr id="307" name="テキスト ボックス 306"/>
        <xdr:cNvSpPr txBox="1"/>
      </xdr:nvSpPr>
      <xdr:spPr>
        <a:xfrm>
          <a:off x="9327094" y="645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66116</xdr:rowOff>
    </xdr:from>
    <xdr:to>
      <xdr:col>12</xdr:col>
      <xdr:colOff>561975</xdr:colOff>
      <xdr:row>38</xdr:row>
      <xdr:rowOff>167716</xdr:rowOff>
    </xdr:to>
    <xdr:sp macro="" textlink="">
      <xdr:nvSpPr>
        <xdr:cNvPr id="308" name="円/楕円 307"/>
        <xdr:cNvSpPr/>
      </xdr:nvSpPr>
      <xdr:spPr>
        <a:xfrm>
          <a:off x="8699500" y="65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12793</xdr:rowOff>
    </xdr:from>
    <xdr:ext cx="599010" cy="259045"/>
    <xdr:sp macro="" textlink="">
      <xdr:nvSpPr>
        <xdr:cNvPr id="309" name="テキスト ボックス 308"/>
        <xdr:cNvSpPr txBox="1"/>
      </xdr:nvSpPr>
      <xdr:spPr>
        <a:xfrm>
          <a:off x="8450794" y="635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151841</xdr:rowOff>
    </xdr:from>
    <xdr:to>
      <xdr:col>11</xdr:col>
      <xdr:colOff>358775</xdr:colOff>
      <xdr:row>38</xdr:row>
      <xdr:rowOff>81991</xdr:rowOff>
    </xdr:to>
    <xdr:sp macro="" textlink="">
      <xdr:nvSpPr>
        <xdr:cNvPr id="310" name="円/楕円 309"/>
        <xdr:cNvSpPr/>
      </xdr:nvSpPr>
      <xdr:spPr>
        <a:xfrm>
          <a:off x="7810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98518</xdr:rowOff>
    </xdr:from>
    <xdr:ext cx="599010" cy="259045"/>
    <xdr:sp macro="" textlink="">
      <xdr:nvSpPr>
        <xdr:cNvPr id="311" name="テキスト ボックス 310"/>
        <xdr:cNvSpPr txBox="1"/>
      </xdr:nvSpPr>
      <xdr:spPr>
        <a:xfrm>
          <a:off x="7561794" y="627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55105</xdr:rowOff>
    </xdr:from>
    <xdr:to>
      <xdr:col>10</xdr:col>
      <xdr:colOff>155575</xdr:colOff>
      <xdr:row>37</xdr:row>
      <xdr:rowOff>156705</xdr:rowOff>
    </xdr:to>
    <xdr:sp macro="" textlink="">
      <xdr:nvSpPr>
        <xdr:cNvPr id="312" name="円/楕円 311"/>
        <xdr:cNvSpPr/>
      </xdr:nvSpPr>
      <xdr:spPr>
        <a:xfrm>
          <a:off x="6921500" y="63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1782</xdr:rowOff>
    </xdr:from>
    <xdr:ext cx="599010" cy="259045"/>
    <xdr:sp macro="" textlink="">
      <xdr:nvSpPr>
        <xdr:cNvPr id="313" name="テキスト ボックス 312"/>
        <xdr:cNvSpPr txBox="1"/>
      </xdr:nvSpPr>
      <xdr:spPr>
        <a:xfrm>
          <a:off x="6672794" y="617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73677</xdr:rowOff>
    </xdr:from>
    <xdr:ext cx="595419" cy="259045"/>
    <xdr:sp macro="" textlink="">
      <xdr:nvSpPr>
        <xdr:cNvPr id="324" name="テキスト ボックス 323"/>
        <xdr:cNvSpPr txBox="1"/>
      </xdr:nvSpPr>
      <xdr:spPr>
        <a:xfrm>
          <a:off x="6008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63271</xdr:rowOff>
    </xdr:from>
    <xdr:to>
      <xdr:col>15</xdr:col>
      <xdr:colOff>180340</xdr:colOff>
      <xdr:row>59</xdr:row>
      <xdr:rowOff>36658</xdr:rowOff>
    </xdr:to>
    <xdr:cxnSp macro="">
      <xdr:nvCxnSpPr>
        <xdr:cNvPr id="336" name="直線コネクタ 335"/>
        <xdr:cNvCxnSpPr/>
      </xdr:nvCxnSpPr>
      <xdr:spPr>
        <a:xfrm flipV="1">
          <a:off x="10475595" y="9321571"/>
          <a:ext cx="1270" cy="83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40485</xdr:rowOff>
    </xdr:from>
    <xdr:ext cx="599010" cy="259045"/>
    <xdr:sp macro="" textlink="">
      <xdr:nvSpPr>
        <xdr:cNvPr id="337" name="普通建設事業費最小値テキスト"/>
        <xdr:cNvSpPr txBox="1"/>
      </xdr:nvSpPr>
      <xdr:spPr>
        <a:xfrm>
          <a:off x="10528300" y="1015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100,409</a:t>
          </a:r>
          <a:endParaRPr kumimoji="1" lang="ja-JP" altLang="en-US" sz="1000" b="1">
            <a:latin typeface="ＭＳ Ｐゴシック"/>
          </a:endParaRPr>
        </a:p>
      </xdr:txBody>
    </xdr:sp>
    <xdr:clientData/>
  </xdr:oneCellAnchor>
  <xdr:twoCellAnchor>
    <xdr:from>
      <xdr:col>15</xdr:col>
      <xdr:colOff>92075</xdr:colOff>
      <xdr:row>59</xdr:row>
      <xdr:rowOff>36658</xdr:rowOff>
    </xdr:from>
    <xdr:to>
      <xdr:col>15</xdr:col>
      <xdr:colOff>269875</xdr:colOff>
      <xdr:row>59</xdr:row>
      <xdr:rowOff>36658</xdr:rowOff>
    </xdr:to>
    <xdr:cxnSp macro="">
      <xdr:nvCxnSpPr>
        <xdr:cNvPr id="338" name="直線コネクタ 337"/>
        <xdr:cNvCxnSpPr/>
      </xdr:nvCxnSpPr>
      <xdr:spPr>
        <a:xfrm>
          <a:off x="10388600" y="1015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9948</xdr:rowOff>
    </xdr:from>
    <xdr:ext cx="599010" cy="259045"/>
    <xdr:sp macro="" textlink="">
      <xdr:nvSpPr>
        <xdr:cNvPr id="339" name="普通建設事業費最大値テキスト"/>
        <xdr:cNvSpPr txBox="1"/>
      </xdr:nvSpPr>
      <xdr:spPr>
        <a:xfrm>
          <a:off x="10528300" y="909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144,012</a:t>
          </a:r>
          <a:endParaRPr kumimoji="1" lang="ja-JP" altLang="en-US" sz="1000" b="1">
            <a:latin typeface="ＭＳ Ｐゴシック"/>
          </a:endParaRPr>
        </a:p>
      </xdr:txBody>
    </xdr:sp>
    <xdr:clientData/>
  </xdr:oneCellAnchor>
  <xdr:twoCellAnchor>
    <xdr:from>
      <xdr:col>15</xdr:col>
      <xdr:colOff>92075</xdr:colOff>
      <xdr:row>54</xdr:row>
      <xdr:rowOff>63271</xdr:rowOff>
    </xdr:from>
    <xdr:to>
      <xdr:col>15</xdr:col>
      <xdr:colOff>269875</xdr:colOff>
      <xdr:row>54</xdr:row>
      <xdr:rowOff>63271</xdr:rowOff>
    </xdr:to>
    <xdr:cxnSp macro="">
      <xdr:nvCxnSpPr>
        <xdr:cNvPr id="340" name="直線コネクタ 339"/>
        <xdr:cNvCxnSpPr/>
      </xdr:nvCxnSpPr>
      <xdr:spPr>
        <a:xfrm>
          <a:off x="10388600" y="93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109963</xdr:rowOff>
    </xdr:from>
    <xdr:to>
      <xdr:col>15</xdr:col>
      <xdr:colOff>180975</xdr:colOff>
      <xdr:row>54</xdr:row>
      <xdr:rowOff>63271</xdr:rowOff>
    </xdr:to>
    <xdr:cxnSp macro="">
      <xdr:nvCxnSpPr>
        <xdr:cNvPr id="341" name="直線コネクタ 340"/>
        <xdr:cNvCxnSpPr/>
      </xdr:nvCxnSpPr>
      <xdr:spPr>
        <a:xfrm>
          <a:off x="9639300" y="8853913"/>
          <a:ext cx="838200" cy="4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117276</xdr:rowOff>
    </xdr:from>
    <xdr:ext cx="599010" cy="259045"/>
    <xdr:sp macro="" textlink="">
      <xdr:nvSpPr>
        <xdr:cNvPr id="342" name="普通建設事業費平均値テキスト"/>
        <xdr:cNvSpPr txBox="1"/>
      </xdr:nvSpPr>
      <xdr:spPr>
        <a:xfrm>
          <a:off x="10528300" y="97184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119,378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138849</xdr:rowOff>
    </xdr:from>
    <xdr:to>
      <xdr:col>15</xdr:col>
      <xdr:colOff>231775</xdr:colOff>
      <xdr:row>57</xdr:row>
      <xdr:rowOff>68999</xdr:rowOff>
    </xdr:to>
    <xdr:sp macro="" textlink="">
      <xdr:nvSpPr>
        <xdr:cNvPr id="343" name="フローチャート : 判断 342"/>
        <xdr:cNvSpPr/>
      </xdr:nvSpPr>
      <xdr:spPr>
        <a:xfrm>
          <a:off x="10426700" y="97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49841</xdr:rowOff>
    </xdr:from>
    <xdr:to>
      <xdr:col>14</xdr:col>
      <xdr:colOff>28575</xdr:colOff>
      <xdr:row>51</xdr:row>
      <xdr:rowOff>109963</xdr:rowOff>
    </xdr:to>
    <xdr:cxnSp macro="">
      <xdr:nvCxnSpPr>
        <xdr:cNvPr id="344" name="直線コネクタ 343"/>
        <xdr:cNvCxnSpPr/>
      </xdr:nvCxnSpPr>
      <xdr:spPr>
        <a:xfrm>
          <a:off x="8750300" y="8793791"/>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57220</xdr:rowOff>
    </xdr:from>
    <xdr:to>
      <xdr:col>14</xdr:col>
      <xdr:colOff>79375</xdr:colOff>
      <xdr:row>56</xdr:row>
      <xdr:rowOff>158820</xdr:rowOff>
    </xdr:to>
    <xdr:sp macro="" textlink="">
      <xdr:nvSpPr>
        <xdr:cNvPr id="345" name="フローチャート : 判断 344"/>
        <xdr:cNvSpPr/>
      </xdr:nvSpPr>
      <xdr:spPr>
        <a:xfrm>
          <a:off x="9588500" y="96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149947</xdr:rowOff>
    </xdr:from>
    <xdr:ext cx="599010" cy="259045"/>
    <xdr:sp macro="" textlink="">
      <xdr:nvSpPr>
        <xdr:cNvPr id="346" name="テキスト ボックス 345"/>
        <xdr:cNvSpPr txBox="1"/>
      </xdr:nvSpPr>
      <xdr:spPr>
        <a:xfrm>
          <a:off x="9327094" y="975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123,663</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49841</xdr:rowOff>
    </xdr:from>
    <xdr:to>
      <xdr:col>12</xdr:col>
      <xdr:colOff>511175</xdr:colOff>
      <xdr:row>52</xdr:row>
      <xdr:rowOff>20162</xdr:rowOff>
    </xdr:to>
    <xdr:cxnSp macro="">
      <xdr:nvCxnSpPr>
        <xdr:cNvPr id="347" name="直線コネクタ 346"/>
        <xdr:cNvCxnSpPr/>
      </xdr:nvCxnSpPr>
      <xdr:spPr>
        <a:xfrm flipV="1">
          <a:off x="7861300" y="8793791"/>
          <a:ext cx="889000" cy="14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69279</xdr:rowOff>
    </xdr:from>
    <xdr:to>
      <xdr:col>12</xdr:col>
      <xdr:colOff>561975</xdr:colOff>
      <xdr:row>57</xdr:row>
      <xdr:rowOff>170879</xdr:rowOff>
    </xdr:to>
    <xdr:sp macro="" textlink="">
      <xdr:nvSpPr>
        <xdr:cNvPr id="348" name="フローチャート : 判断 347"/>
        <xdr:cNvSpPr/>
      </xdr:nvSpPr>
      <xdr:spPr>
        <a:xfrm>
          <a:off x="8699500" y="98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162006</xdr:rowOff>
    </xdr:from>
    <xdr:ext cx="599010" cy="259045"/>
    <xdr:sp macro="" textlink="">
      <xdr:nvSpPr>
        <xdr:cNvPr id="349" name="テキスト ボックス 348"/>
        <xdr:cNvSpPr txBox="1"/>
      </xdr:nvSpPr>
      <xdr:spPr>
        <a:xfrm>
          <a:off x="8450794" y="9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20162</xdr:rowOff>
    </xdr:from>
    <xdr:to>
      <xdr:col>11</xdr:col>
      <xdr:colOff>307975</xdr:colOff>
      <xdr:row>52</xdr:row>
      <xdr:rowOff>41345</xdr:rowOff>
    </xdr:to>
    <xdr:cxnSp macro="">
      <xdr:nvCxnSpPr>
        <xdr:cNvPr id="350" name="直線コネクタ 349"/>
        <xdr:cNvCxnSpPr/>
      </xdr:nvCxnSpPr>
      <xdr:spPr>
        <a:xfrm flipV="1">
          <a:off x="6972300" y="8935562"/>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13519</xdr:rowOff>
    </xdr:from>
    <xdr:to>
      <xdr:col>11</xdr:col>
      <xdr:colOff>358775</xdr:colOff>
      <xdr:row>59</xdr:row>
      <xdr:rowOff>115119</xdr:rowOff>
    </xdr:to>
    <xdr:sp macro="" textlink="">
      <xdr:nvSpPr>
        <xdr:cNvPr id="351" name="フローチャート : 判断 350"/>
        <xdr:cNvSpPr/>
      </xdr:nvSpPr>
      <xdr:spPr>
        <a:xfrm>
          <a:off x="7810500" y="101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106246</xdr:rowOff>
    </xdr:from>
    <xdr:ext cx="534377" cy="259045"/>
    <xdr:sp macro="" textlink="">
      <xdr:nvSpPr>
        <xdr:cNvPr id="352" name="テキスト ボックス 351"/>
        <xdr:cNvSpPr txBox="1"/>
      </xdr:nvSpPr>
      <xdr:spPr>
        <a:xfrm>
          <a:off x="7594111" y="102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18662</xdr:rowOff>
    </xdr:from>
    <xdr:to>
      <xdr:col>10</xdr:col>
      <xdr:colOff>155575</xdr:colOff>
      <xdr:row>58</xdr:row>
      <xdr:rowOff>120262</xdr:rowOff>
    </xdr:to>
    <xdr:sp macro="" textlink="">
      <xdr:nvSpPr>
        <xdr:cNvPr id="353" name="フローチャート : 判断 352"/>
        <xdr:cNvSpPr/>
      </xdr:nvSpPr>
      <xdr:spPr>
        <a:xfrm>
          <a:off x="6921500" y="99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111389</xdr:rowOff>
    </xdr:from>
    <xdr:ext cx="599010" cy="259045"/>
    <xdr:sp macro="" textlink="">
      <xdr:nvSpPr>
        <xdr:cNvPr id="354" name="テキスト ボックス 353"/>
        <xdr:cNvSpPr txBox="1"/>
      </xdr:nvSpPr>
      <xdr:spPr>
        <a:xfrm>
          <a:off x="6672794" y="1005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12471</xdr:rowOff>
    </xdr:from>
    <xdr:to>
      <xdr:col>15</xdr:col>
      <xdr:colOff>231775</xdr:colOff>
      <xdr:row>54</xdr:row>
      <xdr:rowOff>114071</xdr:rowOff>
    </xdr:to>
    <xdr:sp macro="" textlink="">
      <xdr:nvSpPr>
        <xdr:cNvPr id="360" name="円/楕円 359"/>
        <xdr:cNvSpPr/>
      </xdr:nvSpPr>
      <xdr:spPr>
        <a:xfrm>
          <a:off x="10426700" y="92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136948</xdr:rowOff>
    </xdr:from>
    <xdr:ext cx="599010" cy="259045"/>
    <xdr:sp macro="" textlink="">
      <xdr:nvSpPr>
        <xdr:cNvPr id="361" name="普通建設事業費該当値テキスト"/>
        <xdr:cNvSpPr txBox="1"/>
      </xdr:nvSpPr>
      <xdr:spPr>
        <a:xfrm>
          <a:off x="10528300" y="922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144,012</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59163</xdr:rowOff>
    </xdr:from>
    <xdr:to>
      <xdr:col>14</xdr:col>
      <xdr:colOff>79375</xdr:colOff>
      <xdr:row>51</xdr:row>
      <xdr:rowOff>160763</xdr:rowOff>
    </xdr:to>
    <xdr:sp macro="" textlink="">
      <xdr:nvSpPr>
        <xdr:cNvPr id="362" name="円/楕円 361"/>
        <xdr:cNvSpPr/>
      </xdr:nvSpPr>
      <xdr:spPr>
        <a:xfrm>
          <a:off x="9588500" y="88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50</xdr:row>
      <xdr:rowOff>5840</xdr:rowOff>
    </xdr:from>
    <xdr:ext cx="599010" cy="259045"/>
    <xdr:sp macro="" textlink="">
      <xdr:nvSpPr>
        <xdr:cNvPr id="363" name="テキスト ボックス 362"/>
        <xdr:cNvSpPr txBox="1"/>
      </xdr:nvSpPr>
      <xdr:spPr>
        <a:xfrm>
          <a:off x="9327094" y="857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168,561</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170491</xdr:rowOff>
    </xdr:from>
    <xdr:to>
      <xdr:col>12</xdr:col>
      <xdr:colOff>561975</xdr:colOff>
      <xdr:row>51</xdr:row>
      <xdr:rowOff>100641</xdr:rowOff>
    </xdr:to>
    <xdr:sp macro="" textlink="">
      <xdr:nvSpPr>
        <xdr:cNvPr id="364" name="円/楕円 363"/>
        <xdr:cNvSpPr/>
      </xdr:nvSpPr>
      <xdr:spPr>
        <a:xfrm>
          <a:off x="8699500" y="87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117168</xdr:rowOff>
    </xdr:from>
    <xdr:ext cx="599010" cy="259045"/>
    <xdr:sp macro="" textlink="">
      <xdr:nvSpPr>
        <xdr:cNvPr id="365" name="テキスト ボックス 364"/>
        <xdr:cNvSpPr txBox="1"/>
      </xdr:nvSpPr>
      <xdr:spPr>
        <a:xfrm>
          <a:off x="8450794" y="851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140812</xdr:rowOff>
    </xdr:from>
    <xdr:to>
      <xdr:col>11</xdr:col>
      <xdr:colOff>358775</xdr:colOff>
      <xdr:row>52</xdr:row>
      <xdr:rowOff>70962</xdr:rowOff>
    </xdr:to>
    <xdr:sp macro="" textlink="">
      <xdr:nvSpPr>
        <xdr:cNvPr id="366" name="円/楕円 365"/>
        <xdr:cNvSpPr/>
      </xdr:nvSpPr>
      <xdr:spPr>
        <a:xfrm>
          <a:off x="7810500" y="8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87489</xdr:rowOff>
    </xdr:from>
    <xdr:ext cx="599010" cy="259045"/>
    <xdr:sp macro="" textlink="">
      <xdr:nvSpPr>
        <xdr:cNvPr id="367" name="テキスト ボックス 366"/>
        <xdr:cNvSpPr txBox="1"/>
      </xdr:nvSpPr>
      <xdr:spPr>
        <a:xfrm>
          <a:off x="7561794" y="865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164,275</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161995</xdr:rowOff>
    </xdr:from>
    <xdr:to>
      <xdr:col>10</xdr:col>
      <xdr:colOff>155575</xdr:colOff>
      <xdr:row>52</xdr:row>
      <xdr:rowOff>92145</xdr:rowOff>
    </xdr:to>
    <xdr:sp macro="" textlink="">
      <xdr:nvSpPr>
        <xdr:cNvPr id="368" name="円/楕円 367"/>
        <xdr:cNvSpPr/>
      </xdr:nvSpPr>
      <xdr:spPr>
        <a:xfrm>
          <a:off x="6921500" y="89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108672</xdr:rowOff>
    </xdr:from>
    <xdr:ext cx="599010" cy="259045"/>
    <xdr:sp macro="" textlink="">
      <xdr:nvSpPr>
        <xdr:cNvPr id="369" name="テキスト ボックス 368"/>
        <xdr:cNvSpPr txBox="1"/>
      </xdr:nvSpPr>
      <xdr:spPr>
        <a:xfrm>
          <a:off x="6672794" y="868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8" name="テキスト ボックス 377"/>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168927</xdr:rowOff>
    </xdr:from>
    <xdr:ext cx="531299" cy="259045"/>
    <xdr:sp macro="" textlink="">
      <xdr:nvSpPr>
        <xdr:cNvPr id="380" name="テキスト ボックス 379"/>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4" name="テキスト ボックス 38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6" name="テキスト ボックス 38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12644</xdr:rowOff>
    </xdr:from>
    <xdr:to>
      <xdr:col>15</xdr:col>
      <xdr:colOff>180340</xdr:colOff>
      <xdr:row>78</xdr:row>
      <xdr:rowOff>149256</xdr:rowOff>
    </xdr:to>
    <xdr:cxnSp macro="">
      <xdr:nvCxnSpPr>
        <xdr:cNvPr id="390" name="直線コネクタ 389"/>
        <xdr:cNvCxnSpPr/>
      </xdr:nvCxnSpPr>
      <xdr:spPr>
        <a:xfrm flipV="1">
          <a:off x="10475595" y="12528494"/>
          <a:ext cx="1270" cy="99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153083</xdr:rowOff>
    </xdr:from>
    <xdr:ext cx="534377" cy="259045"/>
    <xdr:sp macro="" textlink="">
      <xdr:nvSpPr>
        <xdr:cNvPr id="391" name="普通建設事業費 （ うち新規整備　）最小値テキスト"/>
        <xdr:cNvSpPr txBox="1"/>
      </xdr:nvSpPr>
      <xdr:spPr>
        <a:xfrm>
          <a:off x="10528300" y="135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49,791</a:t>
          </a:r>
          <a:endParaRPr kumimoji="1" lang="ja-JP" altLang="en-US" sz="1000" b="1">
            <a:latin typeface="ＭＳ Ｐゴシック"/>
          </a:endParaRPr>
        </a:p>
      </xdr:txBody>
    </xdr:sp>
    <xdr:clientData/>
  </xdr:oneCellAnchor>
  <xdr:twoCellAnchor>
    <xdr:from>
      <xdr:col>15</xdr:col>
      <xdr:colOff>92075</xdr:colOff>
      <xdr:row>78</xdr:row>
      <xdr:rowOff>149256</xdr:rowOff>
    </xdr:from>
    <xdr:to>
      <xdr:col>15</xdr:col>
      <xdr:colOff>269875</xdr:colOff>
      <xdr:row>78</xdr:row>
      <xdr:rowOff>149256</xdr:rowOff>
    </xdr:to>
    <xdr:cxnSp macro="">
      <xdr:nvCxnSpPr>
        <xdr:cNvPr id="392" name="直線コネクタ 391"/>
        <xdr:cNvCxnSpPr/>
      </xdr:nvCxnSpPr>
      <xdr:spPr>
        <a:xfrm>
          <a:off x="10388600" y="1352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130771</xdr:rowOff>
    </xdr:from>
    <xdr:ext cx="534377" cy="259045"/>
    <xdr:sp macro="" textlink="">
      <xdr:nvSpPr>
        <xdr:cNvPr id="393" name="普通建設事業費 （ うち新規整備　）最大値テキスト"/>
        <xdr:cNvSpPr txBox="1"/>
      </xdr:nvSpPr>
      <xdr:spPr>
        <a:xfrm>
          <a:off x="10528300" y="123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71,529</a:t>
          </a:r>
          <a:endParaRPr kumimoji="1" lang="ja-JP" altLang="en-US" sz="1000" b="1">
            <a:latin typeface="ＭＳ Ｐゴシック"/>
          </a:endParaRPr>
        </a:p>
      </xdr:txBody>
    </xdr:sp>
    <xdr:clientData/>
  </xdr:oneCellAnchor>
  <xdr:twoCellAnchor>
    <xdr:from>
      <xdr:col>15</xdr:col>
      <xdr:colOff>92075</xdr:colOff>
      <xdr:row>73</xdr:row>
      <xdr:rowOff>12644</xdr:rowOff>
    </xdr:from>
    <xdr:to>
      <xdr:col>15</xdr:col>
      <xdr:colOff>269875</xdr:colOff>
      <xdr:row>73</xdr:row>
      <xdr:rowOff>12644</xdr:rowOff>
    </xdr:to>
    <xdr:cxnSp macro="">
      <xdr:nvCxnSpPr>
        <xdr:cNvPr id="394" name="直線コネクタ 393"/>
        <xdr:cNvCxnSpPr/>
      </xdr:nvCxnSpPr>
      <xdr:spPr>
        <a:xfrm>
          <a:off x="10388600" y="1252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9215</xdr:rowOff>
    </xdr:from>
    <xdr:to>
      <xdr:col>15</xdr:col>
      <xdr:colOff>180975</xdr:colOff>
      <xdr:row>73</xdr:row>
      <xdr:rowOff>12644</xdr:rowOff>
    </xdr:to>
    <xdr:cxnSp macro="">
      <xdr:nvCxnSpPr>
        <xdr:cNvPr id="395" name="直線コネクタ 394"/>
        <xdr:cNvCxnSpPr/>
      </xdr:nvCxnSpPr>
      <xdr:spPr>
        <a:xfrm>
          <a:off x="9639300" y="12182165"/>
          <a:ext cx="8382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167271</xdr:rowOff>
    </xdr:from>
    <xdr:ext cx="534377" cy="259045"/>
    <xdr:sp macro="" textlink="">
      <xdr:nvSpPr>
        <xdr:cNvPr id="396" name="普通建設事業費 （ うち新規整備　）平均値テキスト"/>
        <xdr:cNvSpPr txBox="1"/>
      </xdr:nvSpPr>
      <xdr:spPr>
        <a:xfrm>
          <a:off x="10528300" y="1302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17394</xdr:rowOff>
    </xdr:from>
    <xdr:to>
      <xdr:col>15</xdr:col>
      <xdr:colOff>231775</xdr:colOff>
      <xdr:row>76</xdr:row>
      <xdr:rowOff>118994</xdr:rowOff>
    </xdr:to>
    <xdr:sp macro="" textlink="">
      <xdr:nvSpPr>
        <xdr:cNvPr id="397" name="フローチャート : 判断 396"/>
        <xdr:cNvSpPr/>
      </xdr:nvSpPr>
      <xdr:spPr>
        <a:xfrm>
          <a:off x="10426700" y="130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24664</xdr:rowOff>
    </xdr:from>
    <xdr:to>
      <xdr:col>14</xdr:col>
      <xdr:colOff>79375</xdr:colOff>
      <xdr:row>77</xdr:row>
      <xdr:rowOff>126264</xdr:rowOff>
    </xdr:to>
    <xdr:sp macro="" textlink="">
      <xdr:nvSpPr>
        <xdr:cNvPr id="398" name="フローチャート : 判断 397"/>
        <xdr:cNvSpPr/>
      </xdr:nvSpPr>
      <xdr:spPr>
        <a:xfrm>
          <a:off x="9588500" y="132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117391</xdr:rowOff>
    </xdr:from>
    <xdr:ext cx="534377" cy="259045"/>
    <xdr:sp macro="" textlink="">
      <xdr:nvSpPr>
        <xdr:cNvPr id="399" name="テキスト ボックス 398"/>
        <xdr:cNvSpPr txBox="1"/>
      </xdr:nvSpPr>
      <xdr:spPr>
        <a:xfrm>
          <a:off x="9359411" y="133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55,155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0" name="テキスト ボックス 39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1" name="テキスト ボックス 40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2" name="テキスト ボックス 40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3" name="テキスト ボックス 40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4" name="テキスト ボックス 40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133294</xdr:rowOff>
    </xdr:from>
    <xdr:to>
      <xdr:col>15</xdr:col>
      <xdr:colOff>231775</xdr:colOff>
      <xdr:row>73</xdr:row>
      <xdr:rowOff>63444</xdr:rowOff>
    </xdr:to>
    <xdr:sp macro="" textlink="">
      <xdr:nvSpPr>
        <xdr:cNvPr id="405" name="円/楕円 404"/>
        <xdr:cNvSpPr/>
      </xdr:nvSpPr>
      <xdr:spPr>
        <a:xfrm>
          <a:off x="10426700" y="12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86321</xdr:rowOff>
    </xdr:from>
    <xdr:ext cx="534377" cy="259045"/>
    <xdr:sp macro="" textlink="">
      <xdr:nvSpPr>
        <xdr:cNvPr id="406" name="普通建設事業費 （ うち新規整備　）該当値テキスト"/>
        <xdr:cNvSpPr txBox="1"/>
      </xdr:nvSpPr>
      <xdr:spPr>
        <a:xfrm>
          <a:off x="10528300" y="124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71,529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129865</xdr:rowOff>
    </xdr:from>
    <xdr:to>
      <xdr:col>14</xdr:col>
      <xdr:colOff>79375</xdr:colOff>
      <xdr:row>71</xdr:row>
      <xdr:rowOff>60015</xdr:rowOff>
    </xdr:to>
    <xdr:sp macro="" textlink="">
      <xdr:nvSpPr>
        <xdr:cNvPr id="407" name="円/楕円 406"/>
        <xdr:cNvSpPr/>
      </xdr:nvSpPr>
      <xdr:spPr>
        <a:xfrm>
          <a:off x="9588500" y="121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76542</xdr:rowOff>
    </xdr:from>
    <xdr:ext cx="534377" cy="259045"/>
    <xdr:sp macro="" textlink="">
      <xdr:nvSpPr>
        <xdr:cNvPr id="408" name="テキスト ボックス 407"/>
        <xdr:cNvSpPr txBox="1"/>
      </xdr:nvSpPr>
      <xdr:spPr>
        <a:xfrm>
          <a:off x="9359411" y="1190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9" name="正方形/長方形 40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0" name="正方形/長方形 40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1" name="正方形/長方形 41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2" name="正方形/長方形 41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3" name="正方形/長方形 41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4" name="正方形/長方形 41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5" name="テキスト ボックス 41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6" name="直線コネクタ 41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17" name="テキスト ボックス 41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18" name="直線コネクタ 41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19" name="テキスト ボックス 41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0" name="直線コネクタ 41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1" name="テキスト ボックス 42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2" name="直線コネクタ 42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3" name="テキスト ボックス 42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4" name="直線コネクタ 42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25" name="テキスト ボックス 42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103079</xdr:rowOff>
    </xdr:from>
    <xdr:to>
      <xdr:col>15</xdr:col>
      <xdr:colOff>180340</xdr:colOff>
      <xdr:row>97</xdr:row>
      <xdr:rowOff>52603</xdr:rowOff>
    </xdr:to>
    <xdr:cxnSp macro="">
      <xdr:nvCxnSpPr>
        <xdr:cNvPr id="429" name="直線コネクタ 428"/>
        <xdr:cNvCxnSpPr/>
      </xdr:nvCxnSpPr>
      <xdr:spPr>
        <a:xfrm flipV="1">
          <a:off x="10475595" y="15876479"/>
          <a:ext cx="1270" cy="80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56430</xdr:rowOff>
    </xdr:from>
    <xdr:ext cx="534377" cy="259045"/>
    <xdr:sp macro="" textlink="">
      <xdr:nvSpPr>
        <xdr:cNvPr id="430" name="普通建設事業費 （ うち更新整備　）最小値テキスト"/>
        <xdr:cNvSpPr txBox="1"/>
      </xdr:nvSpPr>
      <xdr:spPr>
        <a:xfrm>
          <a:off x="10528300" y="166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15,655</a:t>
          </a:r>
          <a:endParaRPr kumimoji="1" lang="ja-JP" altLang="en-US" sz="1000" b="1">
            <a:latin typeface="ＭＳ Ｐゴシック"/>
          </a:endParaRPr>
        </a:p>
      </xdr:txBody>
    </xdr:sp>
    <xdr:clientData/>
  </xdr:oneCellAnchor>
  <xdr:twoCellAnchor>
    <xdr:from>
      <xdr:col>15</xdr:col>
      <xdr:colOff>92075</xdr:colOff>
      <xdr:row>97</xdr:row>
      <xdr:rowOff>52603</xdr:rowOff>
    </xdr:from>
    <xdr:to>
      <xdr:col>15</xdr:col>
      <xdr:colOff>269875</xdr:colOff>
      <xdr:row>97</xdr:row>
      <xdr:rowOff>52603</xdr:rowOff>
    </xdr:to>
    <xdr:cxnSp macro="">
      <xdr:nvCxnSpPr>
        <xdr:cNvPr id="431" name="直線コネクタ 430"/>
        <xdr:cNvCxnSpPr/>
      </xdr:nvCxnSpPr>
      <xdr:spPr>
        <a:xfrm>
          <a:off x="10388600" y="1668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49756</xdr:rowOff>
    </xdr:from>
    <xdr:ext cx="534377" cy="259045"/>
    <xdr:sp macro="" textlink="">
      <xdr:nvSpPr>
        <xdr:cNvPr id="432" name="普通建設事業費 （ うち更新整備　）最大値テキスト"/>
        <xdr:cNvSpPr txBox="1"/>
      </xdr:nvSpPr>
      <xdr:spPr>
        <a:xfrm>
          <a:off x="10528300" y="156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33,301</a:t>
          </a:r>
          <a:endParaRPr kumimoji="1" lang="ja-JP" altLang="en-US" sz="1000" b="1">
            <a:latin typeface="ＭＳ Ｐゴシック"/>
          </a:endParaRPr>
        </a:p>
      </xdr:txBody>
    </xdr:sp>
    <xdr:clientData/>
  </xdr:oneCellAnchor>
  <xdr:twoCellAnchor>
    <xdr:from>
      <xdr:col>15</xdr:col>
      <xdr:colOff>92075</xdr:colOff>
      <xdr:row>92</xdr:row>
      <xdr:rowOff>103079</xdr:rowOff>
    </xdr:from>
    <xdr:to>
      <xdr:col>15</xdr:col>
      <xdr:colOff>269875</xdr:colOff>
      <xdr:row>92</xdr:row>
      <xdr:rowOff>103079</xdr:rowOff>
    </xdr:to>
    <xdr:cxnSp macro="">
      <xdr:nvCxnSpPr>
        <xdr:cNvPr id="433" name="直線コネクタ 432"/>
        <xdr:cNvCxnSpPr/>
      </xdr:nvCxnSpPr>
      <xdr:spPr>
        <a:xfrm>
          <a:off x="10388600" y="1587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166309</xdr:rowOff>
    </xdr:from>
    <xdr:to>
      <xdr:col>15</xdr:col>
      <xdr:colOff>180975</xdr:colOff>
      <xdr:row>93</xdr:row>
      <xdr:rowOff>27640</xdr:rowOff>
    </xdr:to>
    <xdr:cxnSp macro="">
      <xdr:nvCxnSpPr>
        <xdr:cNvPr id="434" name="直線コネクタ 433"/>
        <xdr:cNvCxnSpPr/>
      </xdr:nvCxnSpPr>
      <xdr:spPr>
        <a:xfrm>
          <a:off x="9639300" y="15596809"/>
          <a:ext cx="8382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168963</xdr:rowOff>
    </xdr:from>
    <xdr:ext cx="534377" cy="259045"/>
    <xdr:sp macro="" textlink="">
      <xdr:nvSpPr>
        <xdr:cNvPr id="435" name="普通建設事業費 （ うち更新整備　）平均値テキスト"/>
        <xdr:cNvSpPr txBox="1"/>
      </xdr:nvSpPr>
      <xdr:spPr>
        <a:xfrm>
          <a:off x="10528300" y="16113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19086</xdr:rowOff>
    </xdr:from>
    <xdr:to>
      <xdr:col>15</xdr:col>
      <xdr:colOff>231775</xdr:colOff>
      <xdr:row>94</xdr:row>
      <xdr:rowOff>120686</xdr:rowOff>
    </xdr:to>
    <xdr:sp macro="" textlink="">
      <xdr:nvSpPr>
        <xdr:cNvPr id="436" name="フローチャート : 判断 435"/>
        <xdr:cNvSpPr/>
      </xdr:nvSpPr>
      <xdr:spPr>
        <a:xfrm>
          <a:off x="10426700" y="1613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164201</xdr:rowOff>
    </xdr:from>
    <xdr:to>
      <xdr:col>14</xdr:col>
      <xdr:colOff>79375</xdr:colOff>
      <xdr:row>94</xdr:row>
      <xdr:rowOff>94351</xdr:rowOff>
    </xdr:to>
    <xdr:sp macro="" textlink="">
      <xdr:nvSpPr>
        <xdr:cNvPr id="437" name="フローチャート : 判断 436"/>
        <xdr:cNvSpPr/>
      </xdr:nvSpPr>
      <xdr:spPr>
        <a:xfrm>
          <a:off x="9588500" y="161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85478</xdr:rowOff>
    </xdr:from>
    <xdr:ext cx="534377" cy="259045"/>
    <xdr:sp macro="" textlink="">
      <xdr:nvSpPr>
        <xdr:cNvPr id="438" name="テキスト ボックス 437"/>
        <xdr:cNvSpPr txBox="1"/>
      </xdr:nvSpPr>
      <xdr:spPr>
        <a:xfrm>
          <a:off x="93594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148290</xdr:rowOff>
    </xdr:from>
    <xdr:to>
      <xdr:col>15</xdr:col>
      <xdr:colOff>231775</xdr:colOff>
      <xdr:row>93</xdr:row>
      <xdr:rowOff>78440</xdr:rowOff>
    </xdr:to>
    <xdr:sp macro="" textlink="">
      <xdr:nvSpPr>
        <xdr:cNvPr id="444" name="円/楕円 443"/>
        <xdr:cNvSpPr/>
      </xdr:nvSpPr>
      <xdr:spPr>
        <a:xfrm>
          <a:off x="10426700" y="159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63217</xdr:rowOff>
    </xdr:from>
    <xdr:ext cx="534377" cy="259045"/>
    <xdr:sp macro="" textlink="">
      <xdr:nvSpPr>
        <xdr:cNvPr id="445" name="普通建設事業費 （ うち更新整備　）該当値テキスト"/>
        <xdr:cNvSpPr txBox="1"/>
      </xdr:nvSpPr>
      <xdr:spPr>
        <a:xfrm>
          <a:off x="10528300" y="158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115509</xdr:rowOff>
    </xdr:from>
    <xdr:to>
      <xdr:col>14</xdr:col>
      <xdr:colOff>79375</xdr:colOff>
      <xdr:row>91</xdr:row>
      <xdr:rowOff>45659</xdr:rowOff>
    </xdr:to>
    <xdr:sp macro="" textlink="">
      <xdr:nvSpPr>
        <xdr:cNvPr id="446" name="円/楕円 445"/>
        <xdr:cNvSpPr/>
      </xdr:nvSpPr>
      <xdr:spPr>
        <a:xfrm>
          <a:off x="9588500" y="155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89</xdr:row>
      <xdr:rowOff>62186</xdr:rowOff>
    </xdr:from>
    <xdr:ext cx="534377" cy="259045"/>
    <xdr:sp macro="" textlink="">
      <xdr:nvSpPr>
        <xdr:cNvPr id="447" name="テキスト ボックス 446"/>
        <xdr:cNvSpPr txBox="1"/>
      </xdr:nvSpPr>
      <xdr:spPr>
        <a:xfrm>
          <a:off x="9359411" y="153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56" name="直線コネクタ 45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57" name="テキスト ボックス 45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58" name="直線コネクタ 45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59" name="テキスト ボックス 45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0" name="直線コネクタ 45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1" name="テキスト ボックス 46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2" name="直線コネクタ 46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3" name="テキスト ボックス 46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4" name="直線コネクタ 46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5" name="テキスト ボックス 46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6" name="直線コネクタ 46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7" name="テキスト ボックス 46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150063</xdr:rowOff>
    </xdr:from>
    <xdr:to>
      <xdr:col>23</xdr:col>
      <xdr:colOff>516889</xdr:colOff>
      <xdr:row>38</xdr:row>
      <xdr:rowOff>133756</xdr:rowOff>
    </xdr:to>
    <xdr:cxnSp macro="">
      <xdr:nvCxnSpPr>
        <xdr:cNvPr id="469" name="直線コネクタ 468"/>
        <xdr:cNvCxnSpPr/>
      </xdr:nvCxnSpPr>
      <xdr:spPr>
        <a:xfrm flipV="1">
          <a:off x="16317595" y="5807913"/>
          <a:ext cx="1269" cy="84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137583</xdr:rowOff>
    </xdr:from>
    <xdr:ext cx="469744" cy="259045"/>
    <xdr:sp macro="" textlink="">
      <xdr:nvSpPr>
        <xdr:cNvPr id="470" name="災害復旧事業費最小値テキスト"/>
        <xdr:cNvSpPr txBox="1"/>
      </xdr:nvSpPr>
      <xdr:spPr>
        <a:xfrm>
          <a:off x="16370300"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38</xdr:row>
      <xdr:rowOff>133756</xdr:rowOff>
    </xdr:from>
    <xdr:to>
      <xdr:col>23</xdr:col>
      <xdr:colOff>606425</xdr:colOff>
      <xdr:row>38</xdr:row>
      <xdr:rowOff>133756</xdr:rowOff>
    </xdr:to>
    <xdr:cxnSp macro="">
      <xdr:nvCxnSpPr>
        <xdr:cNvPr id="471" name="直線コネクタ 470"/>
        <xdr:cNvCxnSpPr/>
      </xdr:nvCxnSpPr>
      <xdr:spPr>
        <a:xfrm>
          <a:off x="16230600" y="664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96740</xdr:rowOff>
    </xdr:from>
    <xdr:ext cx="534377" cy="259045"/>
    <xdr:sp macro="" textlink="">
      <xdr:nvSpPr>
        <xdr:cNvPr id="472" name="災害復旧事業費最大値テキスト"/>
        <xdr:cNvSpPr txBox="1"/>
      </xdr:nvSpPr>
      <xdr:spPr>
        <a:xfrm>
          <a:off x="16370300" y="55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12,114</a:t>
          </a:r>
          <a:endParaRPr kumimoji="1" lang="ja-JP" altLang="en-US" sz="1000" b="1">
            <a:latin typeface="ＭＳ Ｐゴシック"/>
          </a:endParaRPr>
        </a:p>
      </xdr:txBody>
    </xdr:sp>
    <xdr:clientData/>
  </xdr:oneCellAnchor>
  <xdr:twoCellAnchor>
    <xdr:from>
      <xdr:col>23</xdr:col>
      <xdr:colOff>428625</xdr:colOff>
      <xdr:row>33</xdr:row>
      <xdr:rowOff>150063</xdr:rowOff>
    </xdr:from>
    <xdr:to>
      <xdr:col>23</xdr:col>
      <xdr:colOff>606425</xdr:colOff>
      <xdr:row>33</xdr:row>
      <xdr:rowOff>150063</xdr:rowOff>
    </xdr:to>
    <xdr:cxnSp macro="">
      <xdr:nvCxnSpPr>
        <xdr:cNvPr id="473" name="直線コネクタ 472"/>
        <xdr:cNvCxnSpPr/>
      </xdr:nvCxnSpPr>
      <xdr:spPr>
        <a:xfrm>
          <a:off x="16230600" y="580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126289</xdr:rowOff>
    </xdr:from>
    <xdr:to>
      <xdr:col>23</xdr:col>
      <xdr:colOff>517525</xdr:colOff>
      <xdr:row>36</xdr:row>
      <xdr:rowOff>65481</xdr:rowOff>
    </xdr:to>
    <xdr:cxnSp macro="">
      <xdr:nvCxnSpPr>
        <xdr:cNvPr id="474" name="直線コネクタ 473"/>
        <xdr:cNvCxnSpPr/>
      </xdr:nvCxnSpPr>
      <xdr:spPr>
        <a:xfrm>
          <a:off x="15481300" y="5784139"/>
          <a:ext cx="838200" cy="4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71823</xdr:rowOff>
    </xdr:from>
    <xdr:ext cx="469744" cy="259045"/>
    <xdr:sp macro="" textlink="">
      <xdr:nvSpPr>
        <xdr:cNvPr id="475" name="災害復旧事業費平均値テキスト"/>
        <xdr:cNvSpPr txBox="1"/>
      </xdr:nvSpPr>
      <xdr:spPr>
        <a:xfrm>
          <a:off x="16370300" y="6244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93396</xdr:rowOff>
    </xdr:from>
    <xdr:to>
      <xdr:col>23</xdr:col>
      <xdr:colOff>568325</xdr:colOff>
      <xdr:row>37</xdr:row>
      <xdr:rowOff>23546</xdr:rowOff>
    </xdr:to>
    <xdr:sp macro="" textlink="">
      <xdr:nvSpPr>
        <xdr:cNvPr id="476" name="フローチャート : 判断 475"/>
        <xdr:cNvSpPr/>
      </xdr:nvSpPr>
      <xdr:spPr>
        <a:xfrm>
          <a:off x="16268700" y="626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126289</xdr:rowOff>
    </xdr:from>
    <xdr:to>
      <xdr:col>22</xdr:col>
      <xdr:colOff>365125</xdr:colOff>
      <xdr:row>37</xdr:row>
      <xdr:rowOff>10922</xdr:rowOff>
    </xdr:to>
    <xdr:cxnSp macro="">
      <xdr:nvCxnSpPr>
        <xdr:cNvPr id="477" name="直線コネクタ 476"/>
        <xdr:cNvCxnSpPr/>
      </xdr:nvCxnSpPr>
      <xdr:spPr>
        <a:xfrm flipV="1">
          <a:off x="14592300" y="5784139"/>
          <a:ext cx="889000" cy="5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158013</xdr:rowOff>
    </xdr:from>
    <xdr:to>
      <xdr:col>22</xdr:col>
      <xdr:colOff>415925</xdr:colOff>
      <xdr:row>37</xdr:row>
      <xdr:rowOff>88163</xdr:rowOff>
    </xdr:to>
    <xdr:sp macro="" textlink="">
      <xdr:nvSpPr>
        <xdr:cNvPr id="478" name="フローチャート : 判断 477"/>
        <xdr:cNvSpPr/>
      </xdr:nvSpPr>
      <xdr:spPr>
        <a:xfrm>
          <a:off x="15430500" y="63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79290</xdr:rowOff>
    </xdr:from>
    <xdr:ext cx="469744" cy="259045"/>
    <xdr:sp macro="" textlink="">
      <xdr:nvSpPr>
        <xdr:cNvPr id="479" name="テキスト ボックス 478"/>
        <xdr:cNvSpPr txBox="1"/>
      </xdr:nvSpPr>
      <xdr:spPr>
        <a:xfrm>
          <a:off x="15233727" y="64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10922</xdr:rowOff>
    </xdr:from>
    <xdr:to>
      <xdr:col>21</xdr:col>
      <xdr:colOff>161925</xdr:colOff>
      <xdr:row>38</xdr:row>
      <xdr:rowOff>10008</xdr:rowOff>
    </xdr:to>
    <xdr:cxnSp macro="">
      <xdr:nvCxnSpPr>
        <xdr:cNvPr id="480" name="直線コネクタ 479"/>
        <xdr:cNvCxnSpPr/>
      </xdr:nvCxnSpPr>
      <xdr:spPr>
        <a:xfrm flipV="1">
          <a:off x="13703300" y="6354572"/>
          <a:ext cx="8890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86919</xdr:rowOff>
    </xdr:from>
    <xdr:to>
      <xdr:col>21</xdr:col>
      <xdr:colOff>212725</xdr:colOff>
      <xdr:row>38</xdr:row>
      <xdr:rowOff>17069</xdr:rowOff>
    </xdr:to>
    <xdr:sp macro="" textlink="">
      <xdr:nvSpPr>
        <xdr:cNvPr id="481" name="フローチャート : 判断 480"/>
        <xdr:cNvSpPr/>
      </xdr:nvSpPr>
      <xdr:spPr>
        <a:xfrm>
          <a:off x="14541500" y="64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8196</xdr:rowOff>
    </xdr:from>
    <xdr:ext cx="469744" cy="259045"/>
    <xdr:sp macro="" textlink="">
      <xdr:nvSpPr>
        <xdr:cNvPr id="482" name="テキスト ボックス 481"/>
        <xdr:cNvSpPr txBox="1"/>
      </xdr:nvSpPr>
      <xdr:spPr>
        <a:xfrm>
          <a:off x="14357427" y="652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10008</xdr:rowOff>
    </xdr:from>
    <xdr:to>
      <xdr:col>19</xdr:col>
      <xdr:colOff>644525</xdr:colOff>
      <xdr:row>38</xdr:row>
      <xdr:rowOff>81559</xdr:rowOff>
    </xdr:to>
    <xdr:cxnSp macro="">
      <xdr:nvCxnSpPr>
        <xdr:cNvPr id="483" name="直線コネクタ 482"/>
        <xdr:cNvCxnSpPr/>
      </xdr:nvCxnSpPr>
      <xdr:spPr>
        <a:xfrm flipV="1">
          <a:off x="12814300" y="6525108"/>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165710</xdr:rowOff>
    </xdr:from>
    <xdr:to>
      <xdr:col>20</xdr:col>
      <xdr:colOff>9525</xdr:colOff>
      <xdr:row>31</xdr:row>
      <xdr:rowOff>95860</xdr:rowOff>
    </xdr:to>
    <xdr:sp macro="" textlink="">
      <xdr:nvSpPr>
        <xdr:cNvPr id="484" name="フローチャート : 判断 483"/>
        <xdr:cNvSpPr/>
      </xdr:nvSpPr>
      <xdr:spPr>
        <a:xfrm>
          <a:off x="13652500" y="530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112387</xdr:rowOff>
    </xdr:from>
    <xdr:ext cx="534377" cy="259045"/>
    <xdr:sp macro="" textlink="">
      <xdr:nvSpPr>
        <xdr:cNvPr id="485" name="テキスト ボックス 484"/>
        <xdr:cNvSpPr txBox="1"/>
      </xdr:nvSpPr>
      <xdr:spPr>
        <a:xfrm>
          <a:off x="13436111" y="50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129134</xdr:rowOff>
    </xdr:from>
    <xdr:to>
      <xdr:col>18</xdr:col>
      <xdr:colOff>492125</xdr:colOff>
      <xdr:row>35</xdr:row>
      <xdr:rowOff>59284</xdr:rowOff>
    </xdr:to>
    <xdr:sp macro="" textlink="">
      <xdr:nvSpPr>
        <xdr:cNvPr id="486" name="フローチャート : 判断 485"/>
        <xdr:cNvSpPr/>
      </xdr:nvSpPr>
      <xdr:spPr>
        <a:xfrm>
          <a:off x="12763500" y="595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75811</xdr:rowOff>
    </xdr:from>
    <xdr:ext cx="469744" cy="259045"/>
    <xdr:sp macro="" textlink="">
      <xdr:nvSpPr>
        <xdr:cNvPr id="487" name="テキスト ボックス 486"/>
        <xdr:cNvSpPr txBox="1"/>
      </xdr:nvSpPr>
      <xdr:spPr>
        <a:xfrm>
          <a:off x="12579427" y="573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8" name="テキスト ボックス 48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9" name="テキスト ボックス 48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0" name="テキスト ボックス 48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1" name="テキスト ボックス 49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2" name="テキスト ボックス 49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14681</xdr:rowOff>
    </xdr:from>
    <xdr:to>
      <xdr:col>23</xdr:col>
      <xdr:colOff>568325</xdr:colOff>
      <xdr:row>36</xdr:row>
      <xdr:rowOff>116281</xdr:rowOff>
    </xdr:to>
    <xdr:sp macro="" textlink="">
      <xdr:nvSpPr>
        <xdr:cNvPr id="493" name="円/楕円 492"/>
        <xdr:cNvSpPr/>
      </xdr:nvSpPr>
      <xdr:spPr>
        <a:xfrm>
          <a:off x="16268700" y="61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37558</xdr:rowOff>
    </xdr:from>
    <xdr:ext cx="469744" cy="259045"/>
    <xdr:sp macro="" textlink="">
      <xdr:nvSpPr>
        <xdr:cNvPr id="494" name="災害復旧事業費該当値テキスト"/>
        <xdr:cNvSpPr txBox="1"/>
      </xdr:nvSpPr>
      <xdr:spPr>
        <a:xfrm>
          <a:off x="16370300" y="60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75489</xdr:rowOff>
    </xdr:from>
    <xdr:to>
      <xdr:col>22</xdr:col>
      <xdr:colOff>415925</xdr:colOff>
      <xdr:row>34</xdr:row>
      <xdr:rowOff>5639</xdr:rowOff>
    </xdr:to>
    <xdr:sp macro="" textlink="">
      <xdr:nvSpPr>
        <xdr:cNvPr id="495" name="円/楕円 494"/>
        <xdr:cNvSpPr/>
      </xdr:nvSpPr>
      <xdr:spPr>
        <a:xfrm>
          <a:off x="15430500" y="57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22166</xdr:rowOff>
    </xdr:from>
    <xdr:ext cx="534377" cy="259045"/>
    <xdr:sp macro="" textlink="">
      <xdr:nvSpPr>
        <xdr:cNvPr id="496" name="テキスト ボックス 495"/>
        <xdr:cNvSpPr txBox="1"/>
      </xdr:nvSpPr>
      <xdr:spPr>
        <a:xfrm>
          <a:off x="15201411" y="55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131572</xdr:rowOff>
    </xdr:from>
    <xdr:to>
      <xdr:col>21</xdr:col>
      <xdr:colOff>212725</xdr:colOff>
      <xdr:row>37</xdr:row>
      <xdr:rowOff>61722</xdr:rowOff>
    </xdr:to>
    <xdr:sp macro="" textlink="">
      <xdr:nvSpPr>
        <xdr:cNvPr id="497" name="円/楕円 496"/>
        <xdr:cNvSpPr/>
      </xdr:nvSpPr>
      <xdr:spPr>
        <a:xfrm>
          <a:off x="14541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78249</xdr:rowOff>
    </xdr:from>
    <xdr:ext cx="469744" cy="259045"/>
    <xdr:sp macro="" textlink="">
      <xdr:nvSpPr>
        <xdr:cNvPr id="498" name="テキスト ボックス 497"/>
        <xdr:cNvSpPr txBox="1"/>
      </xdr:nvSpPr>
      <xdr:spPr>
        <a:xfrm>
          <a:off x="14357427" y="607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130658</xdr:rowOff>
    </xdr:from>
    <xdr:to>
      <xdr:col>20</xdr:col>
      <xdr:colOff>9525</xdr:colOff>
      <xdr:row>38</xdr:row>
      <xdr:rowOff>60807</xdr:rowOff>
    </xdr:to>
    <xdr:sp macro="" textlink="">
      <xdr:nvSpPr>
        <xdr:cNvPr id="499" name="円/楕円 498"/>
        <xdr:cNvSpPr/>
      </xdr:nvSpPr>
      <xdr:spPr>
        <a:xfrm>
          <a:off x="13652500" y="64743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51935</xdr:rowOff>
    </xdr:from>
    <xdr:ext cx="469744" cy="259045"/>
    <xdr:sp macro="" textlink="">
      <xdr:nvSpPr>
        <xdr:cNvPr id="500" name="テキスト ボックス 499"/>
        <xdr:cNvSpPr txBox="1"/>
      </xdr:nvSpPr>
      <xdr:spPr>
        <a:xfrm>
          <a:off x="13468427" y="65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30759</xdr:rowOff>
    </xdr:from>
    <xdr:to>
      <xdr:col>18</xdr:col>
      <xdr:colOff>492125</xdr:colOff>
      <xdr:row>38</xdr:row>
      <xdr:rowOff>132359</xdr:rowOff>
    </xdr:to>
    <xdr:sp macro="" textlink="">
      <xdr:nvSpPr>
        <xdr:cNvPr id="501" name="円/楕円 500"/>
        <xdr:cNvSpPr/>
      </xdr:nvSpPr>
      <xdr:spPr>
        <a:xfrm>
          <a:off x="12763500" y="65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123486</xdr:rowOff>
    </xdr:from>
    <xdr:ext cx="469744" cy="259045"/>
    <xdr:sp macro="" textlink="">
      <xdr:nvSpPr>
        <xdr:cNvPr id="502" name="テキスト ボックス 501"/>
        <xdr:cNvSpPr txBox="1"/>
      </xdr:nvSpPr>
      <xdr:spPr>
        <a:xfrm>
          <a:off x="12579427"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3" name="正方形/長方形 50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4" name="正方形/長方形 50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5" name="正方形/長方形 50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6" name="正方形/長方形 50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7" name="正方形/長方形 50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8" name="正方形/長方形 50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9" name="テキスト ボックス 50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0" name="直線コネクタ 50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1" name="直線コネクタ 51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2" name="テキスト ボックス 51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3" name="直線コネクタ 51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4" name="テキスト ボックス 51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6" name="直線コネクタ 51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1" name="直線コネクタ 52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3" name="フローチャート : 判断 52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4" name="直線コネクタ 52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5" name="フローチャート : 判断 52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6" name="テキスト ボックス 52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7" name="直線コネクタ 52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8" name="フローチャート : 判断 52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9" name="テキスト ボックス 52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0" name="直線コネクタ 52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1" name="フローチャート : 判断 53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2" name="テキスト ボックス 53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3" name="フローチャート : 判断 53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4" name="テキスト ボックス 53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5" name="テキスト ボックス 53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6" name="テキスト ボックス 53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7" name="テキスト ボックス 53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8" name="テキスト ボックス 53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9" name="テキスト ボックス 53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円/楕円 53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2" name="円/楕円 54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3" name="テキスト ボックス 54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4" name="円/楕円 54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5" name="テキスト ボックス 54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6" name="円/楕円 54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7" name="テキスト ボックス 54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円/楕円 54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9" name="テキスト ボックス 54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0" name="正方形/長方形 54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1" name="正方形/長方形 55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2" name="正方形/長方形 55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3" name="正方形/長方形 55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4" name="正方形/長方形 55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5" name="正方形/長方形 55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6" name="テキスト ボックス 55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7" name="直線コネクタ 55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8" name="テキスト ボックス 55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59" name="直線コネクタ 55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0" name="テキスト ボックス 55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1" name="直線コネクタ 56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2" name="テキスト ボックス 56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3" name="直線コネクタ 56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64" name="テキスト ボックス 56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5" name="直線コネクタ 56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66" name="テキスト ボックス 56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68" name="テキスト ボックス 56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124361</xdr:rowOff>
    </xdr:from>
    <xdr:to>
      <xdr:col>23</xdr:col>
      <xdr:colOff>516889</xdr:colOff>
      <xdr:row>76</xdr:row>
      <xdr:rowOff>98758</xdr:rowOff>
    </xdr:to>
    <xdr:cxnSp macro="">
      <xdr:nvCxnSpPr>
        <xdr:cNvPr id="570" name="直線コネクタ 569"/>
        <xdr:cNvCxnSpPr/>
      </xdr:nvCxnSpPr>
      <xdr:spPr>
        <a:xfrm flipV="1">
          <a:off x="16317595" y="12468761"/>
          <a:ext cx="1269" cy="66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102585</xdr:rowOff>
    </xdr:from>
    <xdr:ext cx="534377" cy="259045"/>
    <xdr:sp macro="" textlink="">
      <xdr:nvSpPr>
        <xdr:cNvPr id="571" name="公債費最小値テキスト"/>
        <xdr:cNvSpPr txBox="1"/>
      </xdr:nvSpPr>
      <xdr:spPr>
        <a:xfrm>
          <a:off x="16370300" y="1313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96,791</a:t>
          </a:r>
          <a:endParaRPr kumimoji="1" lang="ja-JP" altLang="en-US" sz="1000" b="1">
            <a:latin typeface="ＭＳ Ｐゴシック"/>
          </a:endParaRPr>
        </a:p>
      </xdr:txBody>
    </xdr:sp>
    <xdr:clientData/>
  </xdr:oneCellAnchor>
  <xdr:twoCellAnchor>
    <xdr:from>
      <xdr:col>23</xdr:col>
      <xdr:colOff>428625</xdr:colOff>
      <xdr:row>76</xdr:row>
      <xdr:rowOff>98758</xdr:rowOff>
    </xdr:from>
    <xdr:to>
      <xdr:col>23</xdr:col>
      <xdr:colOff>606425</xdr:colOff>
      <xdr:row>76</xdr:row>
      <xdr:rowOff>98758</xdr:rowOff>
    </xdr:to>
    <xdr:cxnSp macro="">
      <xdr:nvCxnSpPr>
        <xdr:cNvPr id="572" name="直線コネクタ 571"/>
        <xdr:cNvCxnSpPr/>
      </xdr:nvCxnSpPr>
      <xdr:spPr>
        <a:xfrm>
          <a:off x="16230600" y="1312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71038</xdr:rowOff>
    </xdr:from>
    <xdr:ext cx="599010" cy="259045"/>
    <xdr:sp macro="" textlink="">
      <xdr:nvSpPr>
        <xdr:cNvPr id="573" name="公債費最大値テキスト"/>
        <xdr:cNvSpPr txBox="1"/>
      </xdr:nvSpPr>
      <xdr:spPr>
        <a:xfrm>
          <a:off x="16370300" y="1224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125,671</a:t>
          </a:r>
          <a:endParaRPr kumimoji="1" lang="ja-JP" altLang="en-US" sz="1000" b="1">
            <a:latin typeface="ＭＳ Ｐゴシック"/>
          </a:endParaRPr>
        </a:p>
      </xdr:txBody>
    </xdr:sp>
    <xdr:clientData/>
  </xdr:oneCellAnchor>
  <xdr:twoCellAnchor>
    <xdr:from>
      <xdr:col>23</xdr:col>
      <xdr:colOff>428625</xdr:colOff>
      <xdr:row>72</xdr:row>
      <xdr:rowOff>124361</xdr:rowOff>
    </xdr:from>
    <xdr:to>
      <xdr:col>23</xdr:col>
      <xdr:colOff>606425</xdr:colOff>
      <xdr:row>72</xdr:row>
      <xdr:rowOff>124361</xdr:rowOff>
    </xdr:to>
    <xdr:cxnSp macro="">
      <xdr:nvCxnSpPr>
        <xdr:cNvPr id="574" name="直線コネクタ 573"/>
        <xdr:cNvCxnSpPr/>
      </xdr:nvCxnSpPr>
      <xdr:spPr>
        <a:xfrm>
          <a:off x="16230600" y="12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105090</xdr:rowOff>
    </xdr:from>
    <xdr:to>
      <xdr:col>23</xdr:col>
      <xdr:colOff>517525</xdr:colOff>
      <xdr:row>72</xdr:row>
      <xdr:rowOff>124361</xdr:rowOff>
    </xdr:to>
    <xdr:cxnSp macro="">
      <xdr:nvCxnSpPr>
        <xdr:cNvPr id="575" name="直線コネクタ 574"/>
        <xdr:cNvCxnSpPr/>
      </xdr:nvCxnSpPr>
      <xdr:spPr>
        <a:xfrm>
          <a:off x="15481300" y="12278040"/>
          <a:ext cx="838200" cy="1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1719</xdr:rowOff>
    </xdr:from>
    <xdr:ext cx="599010" cy="259045"/>
    <xdr:sp macro="" textlink="">
      <xdr:nvSpPr>
        <xdr:cNvPr id="576" name="公債費平均値テキスト"/>
        <xdr:cNvSpPr txBox="1"/>
      </xdr:nvSpPr>
      <xdr:spPr>
        <a:xfrm>
          <a:off x="16370300" y="1286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105,370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23292</xdr:rowOff>
    </xdr:from>
    <xdr:to>
      <xdr:col>23</xdr:col>
      <xdr:colOff>568325</xdr:colOff>
      <xdr:row>75</xdr:row>
      <xdr:rowOff>124892</xdr:rowOff>
    </xdr:to>
    <xdr:sp macro="" textlink="">
      <xdr:nvSpPr>
        <xdr:cNvPr id="577" name="フローチャート : 判断 576"/>
        <xdr:cNvSpPr/>
      </xdr:nvSpPr>
      <xdr:spPr>
        <a:xfrm>
          <a:off x="16268700" y="128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105090</xdr:rowOff>
    </xdr:from>
    <xdr:to>
      <xdr:col>22</xdr:col>
      <xdr:colOff>365125</xdr:colOff>
      <xdr:row>71</xdr:row>
      <xdr:rowOff>114280</xdr:rowOff>
    </xdr:to>
    <xdr:cxnSp macro="">
      <xdr:nvCxnSpPr>
        <xdr:cNvPr id="578" name="直線コネクタ 577"/>
        <xdr:cNvCxnSpPr/>
      </xdr:nvCxnSpPr>
      <xdr:spPr>
        <a:xfrm flipV="1">
          <a:off x="14592300" y="1227804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171242</xdr:rowOff>
    </xdr:from>
    <xdr:to>
      <xdr:col>22</xdr:col>
      <xdr:colOff>415925</xdr:colOff>
      <xdr:row>77</xdr:row>
      <xdr:rowOff>101392</xdr:rowOff>
    </xdr:to>
    <xdr:sp macro="" textlink="">
      <xdr:nvSpPr>
        <xdr:cNvPr id="579" name="フローチャート : 判断 578"/>
        <xdr:cNvSpPr/>
      </xdr:nvSpPr>
      <xdr:spPr>
        <a:xfrm>
          <a:off x="15430500" y="1320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92519</xdr:rowOff>
    </xdr:from>
    <xdr:ext cx="534377" cy="259045"/>
    <xdr:sp macro="" textlink="">
      <xdr:nvSpPr>
        <xdr:cNvPr id="580" name="テキスト ボックス 579"/>
        <xdr:cNvSpPr txBox="1"/>
      </xdr:nvSpPr>
      <xdr:spPr>
        <a:xfrm>
          <a:off x="15201411" y="132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91,398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114280</xdr:rowOff>
    </xdr:from>
    <xdr:to>
      <xdr:col>21</xdr:col>
      <xdr:colOff>161925</xdr:colOff>
      <xdr:row>71</xdr:row>
      <xdr:rowOff>119538</xdr:rowOff>
    </xdr:to>
    <xdr:cxnSp macro="">
      <xdr:nvCxnSpPr>
        <xdr:cNvPr id="581" name="直線コネクタ 580"/>
        <xdr:cNvCxnSpPr/>
      </xdr:nvCxnSpPr>
      <xdr:spPr>
        <a:xfrm flipV="1">
          <a:off x="13703300" y="1228723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113086</xdr:rowOff>
    </xdr:from>
    <xdr:to>
      <xdr:col>21</xdr:col>
      <xdr:colOff>212725</xdr:colOff>
      <xdr:row>78</xdr:row>
      <xdr:rowOff>43236</xdr:rowOff>
    </xdr:to>
    <xdr:sp macro="" textlink="">
      <xdr:nvSpPr>
        <xdr:cNvPr id="582" name="フローチャート : 判断 581"/>
        <xdr:cNvSpPr/>
      </xdr:nvSpPr>
      <xdr:spPr>
        <a:xfrm>
          <a:off x="14541500" y="133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34363</xdr:rowOff>
    </xdr:from>
    <xdr:ext cx="534377" cy="259045"/>
    <xdr:sp macro="" textlink="">
      <xdr:nvSpPr>
        <xdr:cNvPr id="583" name="テキスト ボックス 582"/>
        <xdr:cNvSpPr txBox="1"/>
      </xdr:nvSpPr>
      <xdr:spPr>
        <a:xfrm>
          <a:off x="14325111" y="13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103764</xdr:rowOff>
    </xdr:from>
    <xdr:to>
      <xdr:col>19</xdr:col>
      <xdr:colOff>644525</xdr:colOff>
      <xdr:row>71</xdr:row>
      <xdr:rowOff>119538</xdr:rowOff>
    </xdr:to>
    <xdr:cxnSp macro="">
      <xdr:nvCxnSpPr>
        <xdr:cNvPr id="584" name="直線コネクタ 583"/>
        <xdr:cNvCxnSpPr/>
      </xdr:nvCxnSpPr>
      <xdr:spPr>
        <a:xfrm>
          <a:off x="12814300" y="12105264"/>
          <a:ext cx="8890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110891</xdr:rowOff>
    </xdr:from>
    <xdr:to>
      <xdr:col>20</xdr:col>
      <xdr:colOff>9525</xdr:colOff>
      <xdr:row>78</xdr:row>
      <xdr:rowOff>41041</xdr:rowOff>
    </xdr:to>
    <xdr:sp macro="" textlink="">
      <xdr:nvSpPr>
        <xdr:cNvPr id="585" name="フローチャート : 判断 584"/>
        <xdr:cNvSpPr/>
      </xdr:nvSpPr>
      <xdr:spPr>
        <a:xfrm>
          <a:off x="13652500" y="1331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32168</xdr:rowOff>
    </xdr:from>
    <xdr:ext cx="534377" cy="259045"/>
    <xdr:sp macro="" textlink="">
      <xdr:nvSpPr>
        <xdr:cNvPr id="586" name="テキスト ボックス 585"/>
        <xdr:cNvSpPr txBox="1"/>
      </xdr:nvSpPr>
      <xdr:spPr>
        <a:xfrm>
          <a:off x="13436111" y="134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84762</xdr:rowOff>
    </xdr:from>
    <xdr:to>
      <xdr:col>18</xdr:col>
      <xdr:colOff>492125</xdr:colOff>
      <xdr:row>78</xdr:row>
      <xdr:rowOff>14912</xdr:rowOff>
    </xdr:to>
    <xdr:sp macro="" textlink="">
      <xdr:nvSpPr>
        <xdr:cNvPr id="587" name="フローチャート : 判断 586"/>
        <xdr:cNvSpPr/>
      </xdr:nvSpPr>
      <xdr:spPr>
        <a:xfrm>
          <a:off x="12763500" y="1328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6039</xdr:rowOff>
    </xdr:from>
    <xdr:ext cx="534377" cy="259045"/>
    <xdr:sp macro="" textlink="">
      <xdr:nvSpPr>
        <xdr:cNvPr id="588" name="テキスト ボックス 587"/>
        <xdr:cNvSpPr txBox="1"/>
      </xdr:nvSpPr>
      <xdr:spPr>
        <a:xfrm>
          <a:off x="12547111" y="133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87,681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73561</xdr:rowOff>
    </xdr:from>
    <xdr:to>
      <xdr:col>23</xdr:col>
      <xdr:colOff>568325</xdr:colOff>
      <xdr:row>73</xdr:row>
      <xdr:rowOff>3711</xdr:rowOff>
    </xdr:to>
    <xdr:sp macro="" textlink="">
      <xdr:nvSpPr>
        <xdr:cNvPr id="594" name="円/楕円 593"/>
        <xdr:cNvSpPr/>
      </xdr:nvSpPr>
      <xdr:spPr>
        <a:xfrm>
          <a:off x="16268700" y="12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26588</xdr:rowOff>
    </xdr:from>
    <xdr:ext cx="599010" cy="259045"/>
    <xdr:sp macro="" textlink="">
      <xdr:nvSpPr>
        <xdr:cNvPr id="595" name="公債費該当値テキスト"/>
        <xdr:cNvSpPr txBox="1"/>
      </xdr:nvSpPr>
      <xdr:spPr>
        <a:xfrm>
          <a:off x="16370300" y="123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125,671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54290</xdr:rowOff>
    </xdr:from>
    <xdr:to>
      <xdr:col>22</xdr:col>
      <xdr:colOff>415925</xdr:colOff>
      <xdr:row>71</xdr:row>
      <xdr:rowOff>155890</xdr:rowOff>
    </xdr:to>
    <xdr:sp macro="" textlink="">
      <xdr:nvSpPr>
        <xdr:cNvPr id="596" name="円/楕円 595"/>
        <xdr:cNvSpPr/>
      </xdr:nvSpPr>
      <xdr:spPr>
        <a:xfrm>
          <a:off x="15430500" y="122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70</xdr:row>
      <xdr:rowOff>967</xdr:rowOff>
    </xdr:from>
    <xdr:ext cx="599010" cy="259045"/>
    <xdr:sp macro="" textlink="">
      <xdr:nvSpPr>
        <xdr:cNvPr id="597" name="テキスト ボックス 596"/>
        <xdr:cNvSpPr txBox="1"/>
      </xdr:nvSpPr>
      <xdr:spPr>
        <a:xfrm>
          <a:off x="15169094" y="1200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63480</xdr:rowOff>
    </xdr:from>
    <xdr:to>
      <xdr:col>21</xdr:col>
      <xdr:colOff>212725</xdr:colOff>
      <xdr:row>71</xdr:row>
      <xdr:rowOff>165080</xdr:rowOff>
    </xdr:to>
    <xdr:sp macro="" textlink="">
      <xdr:nvSpPr>
        <xdr:cNvPr id="598" name="円/楕円 597"/>
        <xdr:cNvSpPr/>
      </xdr:nvSpPr>
      <xdr:spPr>
        <a:xfrm>
          <a:off x="14541500" y="122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10157</xdr:rowOff>
    </xdr:from>
    <xdr:ext cx="599010" cy="259045"/>
    <xdr:sp macro="" textlink="">
      <xdr:nvSpPr>
        <xdr:cNvPr id="599" name="テキスト ボックス 598"/>
        <xdr:cNvSpPr txBox="1"/>
      </xdr:nvSpPr>
      <xdr:spPr>
        <a:xfrm>
          <a:off x="14292794" y="1201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133,612</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68738</xdr:rowOff>
    </xdr:from>
    <xdr:to>
      <xdr:col>20</xdr:col>
      <xdr:colOff>9525</xdr:colOff>
      <xdr:row>71</xdr:row>
      <xdr:rowOff>170338</xdr:rowOff>
    </xdr:to>
    <xdr:sp macro="" textlink="">
      <xdr:nvSpPr>
        <xdr:cNvPr id="600" name="円/楕円 599"/>
        <xdr:cNvSpPr/>
      </xdr:nvSpPr>
      <xdr:spPr>
        <a:xfrm>
          <a:off x="13652500" y="122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15415</xdr:rowOff>
    </xdr:from>
    <xdr:ext cx="599010" cy="259045"/>
    <xdr:sp macro="" textlink="">
      <xdr:nvSpPr>
        <xdr:cNvPr id="601" name="テキスト ボックス 600"/>
        <xdr:cNvSpPr txBox="1"/>
      </xdr:nvSpPr>
      <xdr:spPr>
        <a:xfrm>
          <a:off x="13403794" y="120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133,382</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52964</xdr:rowOff>
    </xdr:from>
    <xdr:to>
      <xdr:col>18</xdr:col>
      <xdr:colOff>492125</xdr:colOff>
      <xdr:row>70</xdr:row>
      <xdr:rowOff>154564</xdr:rowOff>
    </xdr:to>
    <xdr:sp macro="" textlink="">
      <xdr:nvSpPr>
        <xdr:cNvPr id="602" name="円/楕円 601"/>
        <xdr:cNvSpPr/>
      </xdr:nvSpPr>
      <xdr:spPr>
        <a:xfrm>
          <a:off x="12763500" y="120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171091</xdr:rowOff>
    </xdr:from>
    <xdr:ext cx="599010" cy="259045"/>
    <xdr:sp macro="" textlink="">
      <xdr:nvSpPr>
        <xdr:cNvPr id="603" name="テキスト ボックス 602"/>
        <xdr:cNvSpPr txBox="1"/>
      </xdr:nvSpPr>
      <xdr:spPr>
        <a:xfrm>
          <a:off x="12514794" y="1182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12" name="直線コネクタ 61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13" name="テキスト ボックス 61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14" name="直線コネクタ 61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15" name="テキスト ボックス 61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16" name="直線コネクタ 61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17" name="テキスト ボックス 61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18" name="直線コネクタ 61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19" name="テキスト ボックス 61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0" name="直線コネクタ 61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1" name="テキスト ボックス 62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22" name="直線コネクタ 62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23" name="テキスト ボックス 62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4" name="直線コネクタ 62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25" name="テキスト ボックス 62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96</xdr:row>
      <xdr:rowOff>50513</xdr:rowOff>
    </xdr:from>
    <xdr:to>
      <xdr:col>23</xdr:col>
      <xdr:colOff>516889</xdr:colOff>
      <xdr:row>98</xdr:row>
      <xdr:rowOff>88036</xdr:rowOff>
    </xdr:to>
    <xdr:cxnSp macro="">
      <xdr:nvCxnSpPr>
        <xdr:cNvPr id="627" name="直線コネクタ 626"/>
        <xdr:cNvCxnSpPr/>
      </xdr:nvCxnSpPr>
      <xdr:spPr>
        <a:xfrm flipV="1">
          <a:off x="16317595" y="16509713"/>
          <a:ext cx="1269" cy="380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91863</xdr:rowOff>
    </xdr:from>
    <xdr:ext cx="469744" cy="259045"/>
    <xdr:sp macro="" textlink="">
      <xdr:nvSpPr>
        <xdr:cNvPr id="628" name="積立金最小値テキスト"/>
        <xdr:cNvSpPr txBox="1"/>
      </xdr:nvSpPr>
      <xdr:spPr>
        <a:xfrm>
          <a:off x="16370300" y="1689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5,582</a:t>
          </a:r>
          <a:endParaRPr kumimoji="1" lang="ja-JP" altLang="en-US" sz="1000" b="1">
            <a:latin typeface="ＭＳ Ｐゴシック"/>
          </a:endParaRPr>
        </a:p>
      </xdr:txBody>
    </xdr:sp>
    <xdr:clientData/>
  </xdr:oneCellAnchor>
  <xdr:twoCellAnchor>
    <xdr:from>
      <xdr:col>23</xdr:col>
      <xdr:colOff>428625</xdr:colOff>
      <xdr:row>98</xdr:row>
      <xdr:rowOff>88036</xdr:rowOff>
    </xdr:from>
    <xdr:to>
      <xdr:col>23</xdr:col>
      <xdr:colOff>606425</xdr:colOff>
      <xdr:row>98</xdr:row>
      <xdr:rowOff>88036</xdr:rowOff>
    </xdr:to>
    <xdr:cxnSp macro="">
      <xdr:nvCxnSpPr>
        <xdr:cNvPr id="629" name="直線コネクタ 628"/>
        <xdr:cNvCxnSpPr/>
      </xdr:nvCxnSpPr>
      <xdr:spPr>
        <a:xfrm>
          <a:off x="16230600" y="1689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168640</xdr:rowOff>
    </xdr:from>
    <xdr:ext cx="534377" cy="259045"/>
    <xdr:sp macro="" textlink="">
      <xdr:nvSpPr>
        <xdr:cNvPr id="630" name="積立金最大値テキスト"/>
        <xdr:cNvSpPr txBox="1"/>
      </xdr:nvSpPr>
      <xdr:spPr>
        <a:xfrm>
          <a:off x="16370300" y="16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17,231</a:t>
          </a:r>
          <a:endParaRPr kumimoji="1" lang="ja-JP" altLang="en-US" sz="1000" b="1">
            <a:latin typeface="ＭＳ Ｐゴシック"/>
          </a:endParaRPr>
        </a:p>
      </xdr:txBody>
    </xdr:sp>
    <xdr:clientData/>
  </xdr:oneCellAnchor>
  <xdr:twoCellAnchor>
    <xdr:from>
      <xdr:col>23</xdr:col>
      <xdr:colOff>428625</xdr:colOff>
      <xdr:row>96</xdr:row>
      <xdr:rowOff>50513</xdr:rowOff>
    </xdr:from>
    <xdr:to>
      <xdr:col>23</xdr:col>
      <xdr:colOff>606425</xdr:colOff>
      <xdr:row>96</xdr:row>
      <xdr:rowOff>50513</xdr:rowOff>
    </xdr:to>
    <xdr:cxnSp macro="">
      <xdr:nvCxnSpPr>
        <xdr:cNvPr id="631" name="直線コネクタ 630"/>
        <xdr:cNvCxnSpPr/>
      </xdr:nvCxnSpPr>
      <xdr:spPr>
        <a:xfrm>
          <a:off x="16230600" y="1650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50513</xdr:rowOff>
    </xdr:from>
    <xdr:to>
      <xdr:col>23</xdr:col>
      <xdr:colOff>517525</xdr:colOff>
      <xdr:row>98</xdr:row>
      <xdr:rowOff>95155</xdr:rowOff>
    </xdr:to>
    <xdr:cxnSp macro="">
      <xdr:nvCxnSpPr>
        <xdr:cNvPr id="632" name="直線コネクタ 631"/>
        <xdr:cNvCxnSpPr/>
      </xdr:nvCxnSpPr>
      <xdr:spPr>
        <a:xfrm flipV="1">
          <a:off x="15481300" y="16509713"/>
          <a:ext cx="838200" cy="38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1196</xdr:rowOff>
    </xdr:from>
    <xdr:ext cx="534377" cy="259045"/>
    <xdr:sp macro="" textlink="">
      <xdr:nvSpPr>
        <xdr:cNvPr id="633" name="積立金平均値テキスト"/>
        <xdr:cNvSpPr txBox="1"/>
      </xdr:nvSpPr>
      <xdr:spPr>
        <a:xfrm>
          <a:off x="16370300" y="16631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11,275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22769</xdr:rowOff>
    </xdr:from>
    <xdr:to>
      <xdr:col>23</xdr:col>
      <xdr:colOff>568325</xdr:colOff>
      <xdr:row>97</xdr:row>
      <xdr:rowOff>124369</xdr:rowOff>
    </xdr:to>
    <xdr:sp macro="" textlink="">
      <xdr:nvSpPr>
        <xdr:cNvPr id="634" name="フローチャート : 判断 633"/>
        <xdr:cNvSpPr/>
      </xdr:nvSpPr>
      <xdr:spPr>
        <a:xfrm>
          <a:off x="162687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76116</xdr:rowOff>
    </xdr:from>
    <xdr:to>
      <xdr:col>22</xdr:col>
      <xdr:colOff>365125</xdr:colOff>
      <xdr:row>98</xdr:row>
      <xdr:rowOff>95155</xdr:rowOff>
    </xdr:to>
    <xdr:cxnSp macro="">
      <xdr:nvCxnSpPr>
        <xdr:cNvPr id="635" name="直線コネクタ 634"/>
        <xdr:cNvCxnSpPr/>
      </xdr:nvCxnSpPr>
      <xdr:spPr>
        <a:xfrm>
          <a:off x="14592300" y="16535316"/>
          <a:ext cx="889000" cy="36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44355</xdr:rowOff>
    </xdr:from>
    <xdr:to>
      <xdr:col>22</xdr:col>
      <xdr:colOff>415925</xdr:colOff>
      <xdr:row>96</xdr:row>
      <xdr:rowOff>145955</xdr:rowOff>
    </xdr:to>
    <xdr:sp macro="" textlink="">
      <xdr:nvSpPr>
        <xdr:cNvPr id="636" name="フローチャート : 判断 635"/>
        <xdr:cNvSpPr/>
      </xdr:nvSpPr>
      <xdr:spPr>
        <a:xfrm>
          <a:off x="15430500" y="165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162482</xdr:rowOff>
    </xdr:from>
    <xdr:ext cx="534377" cy="259045"/>
    <xdr:sp macro="" textlink="">
      <xdr:nvSpPr>
        <xdr:cNvPr id="637" name="テキスト ボックス 636"/>
        <xdr:cNvSpPr txBox="1"/>
      </xdr:nvSpPr>
      <xdr:spPr>
        <a:xfrm>
          <a:off x="15201411" y="1627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76116</xdr:rowOff>
    </xdr:from>
    <xdr:to>
      <xdr:col>21</xdr:col>
      <xdr:colOff>161925</xdr:colOff>
      <xdr:row>96</xdr:row>
      <xdr:rowOff>77226</xdr:rowOff>
    </xdr:to>
    <xdr:cxnSp macro="">
      <xdr:nvCxnSpPr>
        <xdr:cNvPr id="638" name="直線コネクタ 637"/>
        <xdr:cNvCxnSpPr/>
      </xdr:nvCxnSpPr>
      <xdr:spPr>
        <a:xfrm flipV="1">
          <a:off x="13703300" y="16535316"/>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39" name="フローチャート : 判断 638"/>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166369</xdr:rowOff>
    </xdr:from>
    <xdr:ext cx="534377" cy="259045"/>
    <xdr:sp macro="" textlink="">
      <xdr:nvSpPr>
        <xdr:cNvPr id="640" name="テキスト ボックス 639"/>
        <xdr:cNvSpPr txBox="1"/>
      </xdr:nvSpPr>
      <xdr:spPr>
        <a:xfrm>
          <a:off x="14325111" y="1593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143097</xdr:rowOff>
    </xdr:from>
    <xdr:to>
      <xdr:col>19</xdr:col>
      <xdr:colOff>644525</xdr:colOff>
      <xdr:row>96</xdr:row>
      <xdr:rowOff>77226</xdr:rowOff>
    </xdr:to>
    <xdr:cxnSp macro="">
      <xdr:nvCxnSpPr>
        <xdr:cNvPr id="641" name="直線コネクタ 640"/>
        <xdr:cNvCxnSpPr/>
      </xdr:nvCxnSpPr>
      <xdr:spPr>
        <a:xfrm>
          <a:off x="12814300" y="16430847"/>
          <a:ext cx="889000" cy="10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42" name="フローチャート : 判断 641"/>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43" name="テキスト ボックス 642"/>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55491</xdr:rowOff>
    </xdr:from>
    <xdr:to>
      <xdr:col>18</xdr:col>
      <xdr:colOff>492125</xdr:colOff>
      <xdr:row>90</xdr:row>
      <xdr:rowOff>157091</xdr:rowOff>
    </xdr:to>
    <xdr:sp macro="" textlink="">
      <xdr:nvSpPr>
        <xdr:cNvPr id="644" name="フローチャート : 判断 643"/>
        <xdr:cNvSpPr/>
      </xdr:nvSpPr>
      <xdr:spPr>
        <a:xfrm>
          <a:off x="12763500" y="1548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2168</xdr:rowOff>
    </xdr:from>
    <xdr:ext cx="534377" cy="259045"/>
    <xdr:sp macro="" textlink="">
      <xdr:nvSpPr>
        <xdr:cNvPr id="645" name="テキスト ボックス 644"/>
        <xdr:cNvSpPr txBox="1"/>
      </xdr:nvSpPr>
      <xdr:spPr>
        <a:xfrm>
          <a:off x="12547111" y="15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6" name="テキスト ボックス 64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7" name="テキスト ボックス 64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8" name="テキスト ボックス 64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9" name="テキスト ボックス 64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0" name="テキスト ボックス 64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171163</xdr:rowOff>
    </xdr:from>
    <xdr:to>
      <xdr:col>23</xdr:col>
      <xdr:colOff>568325</xdr:colOff>
      <xdr:row>96</xdr:row>
      <xdr:rowOff>101313</xdr:rowOff>
    </xdr:to>
    <xdr:sp macro="" textlink="">
      <xdr:nvSpPr>
        <xdr:cNvPr id="651" name="円/楕円 650"/>
        <xdr:cNvSpPr/>
      </xdr:nvSpPr>
      <xdr:spPr>
        <a:xfrm>
          <a:off x="16268700" y="164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124190</xdr:rowOff>
    </xdr:from>
    <xdr:ext cx="534377" cy="259045"/>
    <xdr:sp macro="" textlink="">
      <xdr:nvSpPr>
        <xdr:cNvPr id="652" name="積立金該当値テキスト"/>
        <xdr:cNvSpPr txBox="1"/>
      </xdr:nvSpPr>
      <xdr:spPr>
        <a:xfrm>
          <a:off x="16370300" y="1641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44355</xdr:rowOff>
    </xdr:from>
    <xdr:to>
      <xdr:col>22</xdr:col>
      <xdr:colOff>415925</xdr:colOff>
      <xdr:row>98</xdr:row>
      <xdr:rowOff>145955</xdr:rowOff>
    </xdr:to>
    <xdr:sp macro="" textlink="">
      <xdr:nvSpPr>
        <xdr:cNvPr id="653" name="円/楕円 652"/>
        <xdr:cNvSpPr/>
      </xdr:nvSpPr>
      <xdr:spPr>
        <a:xfrm>
          <a:off x="154305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137082</xdr:rowOff>
    </xdr:from>
    <xdr:ext cx="469744" cy="259045"/>
    <xdr:sp macro="" textlink="">
      <xdr:nvSpPr>
        <xdr:cNvPr id="654" name="テキスト ボックス 653"/>
        <xdr:cNvSpPr txBox="1"/>
      </xdr:nvSpPr>
      <xdr:spPr>
        <a:xfrm>
          <a:off x="15233727" y="169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25316</xdr:rowOff>
    </xdr:from>
    <xdr:to>
      <xdr:col>21</xdr:col>
      <xdr:colOff>212725</xdr:colOff>
      <xdr:row>96</xdr:row>
      <xdr:rowOff>126916</xdr:rowOff>
    </xdr:to>
    <xdr:sp macro="" textlink="">
      <xdr:nvSpPr>
        <xdr:cNvPr id="655" name="円/楕円 654"/>
        <xdr:cNvSpPr/>
      </xdr:nvSpPr>
      <xdr:spPr>
        <a:xfrm>
          <a:off x="14541500" y="16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118043</xdr:rowOff>
    </xdr:from>
    <xdr:ext cx="534377" cy="259045"/>
    <xdr:sp macro="" textlink="">
      <xdr:nvSpPr>
        <xdr:cNvPr id="656" name="テキスト ボックス 655"/>
        <xdr:cNvSpPr txBox="1"/>
      </xdr:nvSpPr>
      <xdr:spPr>
        <a:xfrm>
          <a:off x="14325111" y="165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26426</xdr:rowOff>
    </xdr:from>
    <xdr:to>
      <xdr:col>20</xdr:col>
      <xdr:colOff>9525</xdr:colOff>
      <xdr:row>96</xdr:row>
      <xdr:rowOff>128026</xdr:rowOff>
    </xdr:to>
    <xdr:sp macro="" textlink="">
      <xdr:nvSpPr>
        <xdr:cNvPr id="657" name="円/楕円 656"/>
        <xdr:cNvSpPr/>
      </xdr:nvSpPr>
      <xdr:spPr>
        <a:xfrm>
          <a:off x="13652500" y="164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119153</xdr:rowOff>
    </xdr:from>
    <xdr:ext cx="534377" cy="259045"/>
    <xdr:sp macro="" textlink="">
      <xdr:nvSpPr>
        <xdr:cNvPr id="658" name="テキスト ボックス 657"/>
        <xdr:cNvSpPr txBox="1"/>
      </xdr:nvSpPr>
      <xdr:spPr>
        <a:xfrm>
          <a:off x="13436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92297</xdr:rowOff>
    </xdr:from>
    <xdr:to>
      <xdr:col>18</xdr:col>
      <xdr:colOff>492125</xdr:colOff>
      <xdr:row>96</xdr:row>
      <xdr:rowOff>22447</xdr:rowOff>
    </xdr:to>
    <xdr:sp macro="" textlink="">
      <xdr:nvSpPr>
        <xdr:cNvPr id="659" name="円/楕円 658"/>
        <xdr:cNvSpPr/>
      </xdr:nvSpPr>
      <xdr:spPr>
        <a:xfrm>
          <a:off x="12763500" y="163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13574</xdr:rowOff>
    </xdr:from>
    <xdr:ext cx="534377" cy="259045"/>
    <xdr:sp macro="" textlink="">
      <xdr:nvSpPr>
        <xdr:cNvPr id="660" name="テキスト ボックス 659"/>
        <xdr:cNvSpPr txBox="1"/>
      </xdr:nvSpPr>
      <xdr:spPr>
        <a:xfrm>
          <a:off x="12547111" y="164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1" name="正方形/長方形 66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2" name="正方形/長方形 66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3" name="正方形/長方形 66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4" name="正方形/長方形 66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5" name="正方形/長方形 66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6" name="正方形/長方形 66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7" name="テキスト ボックス 66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8" name="直線コネクタ 66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9" name="直線コネクタ 66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0" name="テキスト ボックス 66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1" name="直線コネクタ 67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2" name="テキスト ボックス 67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3" name="直線コネクタ 67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4" name="テキスト ボックス 67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5" name="直線コネクタ 67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6" name="テキスト ボックス 67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7" name="直線コネクタ 67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8" name="テキスト ボックス 67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77521</xdr:rowOff>
    </xdr:from>
    <xdr:to>
      <xdr:col>32</xdr:col>
      <xdr:colOff>186689</xdr:colOff>
      <xdr:row>38</xdr:row>
      <xdr:rowOff>139700</xdr:rowOff>
    </xdr:to>
    <xdr:cxnSp macro="">
      <xdr:nvCxnSpPr>
        <xdr:cNvPr id="680" name="直線コネクタ 679"/>
        <xdr:cNvCxnSpPr/>
      </xdr:nvCxnSpPr>
      <xdr:spPr>
        <a:xfrm flipV="1">
          <a:off x="22159595" y="6421171"/>
          <a:ext cx="1269" cy="23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2" name="直線コネクタ 68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24198</xdr:rowOff>
    </xdr:from>
    <xdr:ext cx="378565" cy="259045"/>
    <xdr:sp macro="" textlink="">
      <xdr:nvSpPr>
        <xdr:cNvPr id="683" name="投資及び出資金最大値テキスト"/>
        <xdr:cNvSpPr txBox="1"/>
      </xdr:nvSpPr>
      <xdr:spPr>
        <a:xfrm>
          <a:off x="22212300" y="619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32</xdr:col>
      <xdr:colOff>98425</xdr:colOff>
      <xdr:row>37</xdr:row>
      <xdr:rowOff>77521</xdr:rowOff>
    </xdr:from>
    <xdr:to>
      <xdr:col>32</xdr:col>
      <xdr:colOff>276225</xdr:colOff>
      <xdr:row>37</xdr:row>
      <xdr:rowOff>77521</xdr:rowOff>
    </xdr:to>
    <xdr:cxnSp macro="">
      <xdr:nvCxnSpPr>
        <xdr:cNvPr id="684" name="直線コネクタ 683"/>
        <xdr:cNvCxnSpPr/>
      </xdr:nvCxnSpPr>
      <xdr:spPr>
        <a:xfrm>
          <a:off x="22072600" y="642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78436</xdr:rowOff>
    </xdr:from>
    <xdr:to>
      <xdr:col>32</xdr:col>
      <xdr:colOff>187325</xdr:colOff>
      <xdr:row>38</xdr:row>
      <xdr:rowOff>131928</xdr:rowOff>
    </xdr:to>
    <xdr:cxnSp macro="">
      <xdr:nvCxnSpPr>
        <xdr:cNvPr id="685" name="直線コネクタ 684"/>
        <xdr:cNvCxnSpPr/>
      </xdr:nvCxnSpPr>
      <xdr:spPr>
        <a:xfrm flipV="1">
          <a:off x="21323300" y="6593536"/>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50512</xdr:rowOff>
    </xdr:from>
    <xdr:ext cx="378565" cy="259045"/>
    <xdr:sp macro="" textlink="">
      <xdr:nvSpPr>
        <xdr:cNvPr id="686" name="投資及び出資金平均値テキスト"/>
        <xdr:cNvSpPr txBox="1"/>
      </xdr:nvSpPr>
      <xdr:spPr>
        <a:xfrm>
          <a:off x="22212300" y="63941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27636</xdr:rowOff>
    </xdr:from>
    <xdr:to>
      <xdr:col>32</xdr:col>
      <xdr:colOff>238125</xdr:colOff>
      <xdr:row>38</xdr:row>
      <xdr:rowOff>129236</xdr:rowOff>
    </xdr:to>
    <xdr:sp macro="" textlink="">
      <xdr:nvSpPr>
        <xdr:cNvPr id="687" name="フローチャート : 判断 686"/>
        <xdr:cNvSpPr/>
      </xdr:nvSpPr>
      <xdr:spPr>
        <a:xfrm>
          <a:off x="221107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58775</xdr:rowOff>
    </xdr:from>
    <xdr:to>
      <xdr:col>31</xdr:col>
      <xdr:colOff>34925</xdr:colOff>
      <xdr:row>38</xdr:row>
      <xdr:rowOff>131928</xdr:rowOff>
    </xdr:to>
    <xdr:cxnSp macro="">
      <xdr:nvCxnSpPr>
        <xdr:cNvPr id="688" name="直線コネクタ 687"/>
        <xdr:cNvCxnSpPr/>
      </xdr:nvCxnSpPr>
      <xdr:spPr>
        <a:xfrm>
          <a:off x="20434300" y="5716625"/>
          <a:ext cx="889000" cy="9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161595</xdr:rowOff>
    </xdr:from>
    <xdr:to>
      <xdr:col>31</xdr:col>
      <xdr:colOff>85725</xdr:colOff>
      <xdr:row>38</xdr:row>
      <xdr:rowOff>91745</xdr:rowOff>
    </xdr:to>
    <xdr:sp macro="" textlink="">
      <xdr:nvSpPr>
        <xdr:cNvPr id="689" name="フローチャート : 判断 688"/>
        <xdr:cNvSpPr/>
      </xdr:nvSpPr>
      <xdr:spPr>
        <a:xfrm>
          <a:off x="21272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108272</xdr:rowOff>
    </xdr:from>
    <xdr:ext cx="378565" cy="259045"/>
    <xdr:sp macro="" textlink="">
      <xdr:nvSpPr>
        <xdr:cNvPr id="690" name="テキスト ボックス 689"/>
        <xdr:cNvSpPr txBox="1"/>
      </xdr:nvSpPr>
      <xdr:spPr>
        <a:xfrm>
          <a:off x="211213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58775</xdr:rowOff>
    </xdr:from>
    <xdr:to>
      <xdr:col>29</xdr:col>
      <xdr:colOff>517525</xdr:colOff>
      <xdr:row>33</xdr:row>
      <xdr:rowOff>71577</xdr:rowOff>
    </xdr:to>
    <xdr:cxnSp macro="">
      <xdr:nvCxnSpPr>
        <xdr:cNvPr id="691" name="直線コネクタ 690"/>
        <xdr:cNvCxnSpPr/>
      </xdr:nvCxnSpPr>
      <xdr:spPr>
        <a:xfrm flipV="1">
          <a:off x="19545300" y="57166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14376</xdr:rowOff>
    </xdr:from>
    <xdr:to>
      <xdr:col>29</xdr:col>
      <xdr:colOff>568325</xdr:colOff>
      <xdr:row>37</xdr:row>
      <xdr:rowOff>115976</xdr:rowOff>
    </xdr:to>
    <xdr:sp macro="" textlink="">
      <xdr:nvSpPr>
        <xdr:cNvPr id="692" name="フローチャート : 判断 691"/>
        <xdr:cNvSpPr/>
      </xdr:nvSpPr>
      <xdr:spPr>
        <a:xfrm>
          <a:off x="20383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107103</xdr:rowOff>
    </xdr:from>
    <xdr:ext cx="378565" cy="259045"/>
    <xdr:sp macro="" textlink="">
      <xdr:nvSpPr>
        <xdr:cNvPr id="693" name="テキスト ボックス 692"/>
        <xdr:cNvSpPr txBox="1"/>
      </xdr:nvSpPr>
      <xdr:spPr>
        <a:xfrm>
          <a:off x="20245017" y="645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53746</xdr:rowOff>
    </xdr:from>
    <xdr:to>
      <xdr:col>28</xdr:col>
      <xdr:colOff>314325</xdr:colOff>
      <xdr:row>33</xdr:row>
      <xdr:rowOff>71577</xdr:rowOff>
    </xdr:to>
    <xdr:cxnSp macro="">
      <xdr:nvCxnSpPr>
        <xdr:cNvPr id="694" name="直線コネクタ 693"/>
        <xdr:cNvCxnSpPr/>
      </xdr:nvCxnSpPr>
      <xdr:spPr>
        <a:xfrm>
          <a:off x="18656300" y="5540146"/>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695" name="フローチャート : 判断 694"/>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116705</xdr:rowOff>
    </xdr:from>
    <xdr:ext cx="378565" cy="259045"/>
    <xdr:sp macro="" textlink="">
      <xdr:nvSpPr>
        <xdr:cNvPr id="696" name="テキスト ボックス 695"/>
        <xdr:cNvSpPr txBox="1"/>
      </xdr:nvSpPr>
      <xdr:spPr>
        <a:xfrm>
          <a:off x="19356017" y="64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169367</xdr:rowOff>
    </xdr:from>
    <xdr:to>
      <xdr:col>27</xdr:col>
      <xdr:colOff>161925</xdr:colOff>
      <xdr:row>35</xdr:row>
      <xdr:rowOff>99517</xdr:rowOff>
    </xdr:to>
    <xdr:sp macro="" textlink="">
      <xdr:nvSpPr>
        <xdr:cNvPr id="697" name="フローチャート : 判断 696"/>
        <xdr:cNvSpPr/>
      </xdr:nvSpPr>
      <xdr:spPr>
        <a:xfrm>
          <a:off x="18605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90644</xdr:rowOff>
    </xdr:from>
    <xdr:ext cx="469744" cy="259045"/>
    <xdr:sp macro="" textlink="">
      <xdr:nvSpPr>
        <xdr:cNvPr id="698" name="テキスト ボックス 697"/>
        <xdr:cNvSpPr txBox="1"/>
      </xdr:nvSpPr>
      <xdr:spPr>
        <a:xfrm>
          <a:off x="18421427"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9" name="テキスト ボックス 69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0" name="テキスト ボックス 69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1" name="テキスト ボックス 70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2" name="テキスト ボックス 70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3" name="テキスト ボックス 70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27636</xdr:rowOff>
    </xdr:from>
    <xdr:to>
      <xdr:col>32</xdr:col>
      <xdr:colOff>238125</xdr:colOff>
      <xdr:row>38</xdr:row>
      <xdr:rowOff>129236</xdr:rowOff>
    </xdr:to>
    <xdr:sp macro="" textlink="">
      <xdr:nvSpPr>
        <xdr:cNvPr id="704" name="円/楕円 703"/>
        <xdr:cNvSpPr/>
      </xdr:nvSpPr>
      <xdr:spPr>
        <a:xfrm>
          <a:off x="221107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6062</xdr:rowOff>
    </xdr:from>
    <xdr:ext cx="378565" cy="259045"/>
    <xdr:sp macro="" textlink="">
      <xdr:nvSpPr>
        <xdr:cNvPr id="705" name="投資及び出資金該当値テキスト"/>
        <xdr:cNvSpPr txBox="1"/>
      </xdr:nvSpPr>
      <xdr:spPr>
        <a:xfrm>
          <a:off x="22212300" y="6521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81128</xdr:rowOff>
    </xdr:from>
    <xdr:to>
      <xdr:col>31</xdr:col>
      <xdr:colOff>85725</xdr:colOff>
      <xdr:row>39</xdr:row>
      <xdr:rowOff>11278</xdr:rowOff>
    </xdr:to>
    <xdr:sp macro="" textlink="">
      <xdr:nvSpPr>
        <xdr:cNvPr id="706" name="円/楕円 705"/>
        <xdr:cNvSpPr/>
      </xdr:nvSpPr>
      <xdr:spPr>
        <a:xfrm>
          <a:off x="21272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2405</xdr:rowOff>
    </xdr:from>
    <xdr:ext cx="313932" cy="259045"/>
    <xdr:sp macro="" textlink="">
      <xdr:nvSpPr>
        <xdr:cNvPr id="707" name="テキスト ボックス 706"/>
        <xdr:cNvSpPr txBox="1"/>
      </xdr:nvSpPr>
      <xdr:spPr>
        <a:xfrm>
          <a:off x="211536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7975</xdr:rowOff>
    </xdr:from>
    <xdr:to>
      <xdr:col>29</xdr:col>
      <xdr:colOff>568325</xdr:colOff>
      <xdr:row>33</xdr:row>
      <xdr:rowOff>109575</xdr:rowOff>
    </xdr:to>
    <xdr:sp macro="" textlink="">
      <xdr:nvSpPr>
        <xdr:cNvPr id="708" name="円/楕円 707"/>
        <xdr:cNvSpPr/>
      </xdr:nvSpPr>
      <xdr:spPr>
        <a:xfrm>
          <a:off x="20383500" y="56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126102</xdr:rowOff>
    </xdr:from>
    <xdr:ext cx="469744" cy="259045"/>
    <xdr:sp macro="" textlink="">
      <xdr:nvSpPr>
        <xdr:cNvPr id="709" name="テキスト ボックス 708"/>
        <xdr:cNvSpPr txBox="1"/>
      </xdr:nvSpPr>
      <xdr:spPr>
        <a:xfrm>
          <a:off x="20199427" y="54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20777</xdr:rowOff>
    </xdr:from>
    <xdr:to>
      <xdr:col>28</xdr:col>
      <xdr:colOff>365125</xdr:colOff>
      <xdr:row>33</xdr:row>
      <xdr:rowOff>122377</xdr:rowOff>
    </xdr:to>
    <xdr:sp macro="" textlink="">
      <xdr:nvSpPr>
        <xdr:cNvPr id="710" name="円/楕円 709"/>
        <xdr:cNvSpPr/>
      </xdr:nvSpPr>
      <xdr:spPr>
        <a:xfrm>
          <a:off x="19494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138904</xdr:rowOff>
    </xdr:from>
    <xdr:ext cx="469744" cy="259045"/>
    <xdr:sp macro="" textlink="">
      <xdr:nvSpPr>
        <xdr:cNvPr id="711" name="テキスト ボックス 710"/>
        <xdr:cNvSpPr txBox="1"/>
      </xdr:nvSpPr>
      <xdr:spPr>
        <a:xfrm>
          <a:off x="19310427"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2946</xdr:rowOff>
    </xdr:from>
    <xdr:to>
      <xdr:col>27</xdr:col>
      <xdr:colOff>161925</xdr:colOff>
      <xdr:row>32</xdr:row>
      <xdr:rowOff>104546</xdr:rowOff>
    </xdr:to>
    <xdr:sp macro="" textlink="">
      <xdr:nvSpPr>
        <xdr:cNvPr id="712" name="円/楕円 711"/>
        <xdr:cNvSpPr/>
      </xdr:nvSpPr>
      <xdr:spPr>
        <a:xfrm>
          <a:off x="18605500" y="54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121073</xdr:rowOff>
    </xdr:from>
    <xdr:ext cx="469744" cy="259045"/>
    <xdr:sp macro="" textlink="">
      <xdr:nvSpPr>
        <xdr:cNvPr id="713" name="テキスト ボックス 712"/>
        <xdr:cNvSpPr txBox="1"/>
      </xdr:nvSpPr>
      <xdr:spPr>
        <a:xfrm>
          <a:off x="18421427" y="52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4" name="正方形/長方形 71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5" name="正方形/長方形 71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6" name="正方形/長方形 71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7" name="正方形/長方形 71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8" name="正方形/長方形 71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9" name="正方形/長方形 71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0" name="テキスト ボックス 71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1" name="直線コネクタ 72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22" name="直線コネクタ 72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23" name="テキスト ボックス 72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4" name="直線コネクタ 72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25" name="テキスト ボックス 72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26" name="直線コネクタ 72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27" name="テキスト ボックス 72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28" name="直線コネクタ 72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29" name="テキスト ボックス 72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0" name="直線コネクタ 72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1" name="テキスト ボックス 73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2" name="直線コネクタ 73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33" name="テキスト ボックス 73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4" name="直線コネクタ 73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5" name="テキスト ボックス 73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9937</xdr:rowOff>
    </xdr:from>
    <xdr:to>
      <xdr:col>32</xdr:col>
      <xdr:colOff>186689</xdr:colOff>
      <xdr:row>59</xdr:row>
      <xdr:rowOff>8843</xdr:rowOff>
    </xdr:to>
    <xdr:cxnSp macro="">
      <xdr:nvCxnSpPr>
        <xdr:cNvPr id="737" name="直線コネクタ 736"/>
        <xdr:cNvCxnSpPr/>
      </xdr:nvCxnSpPr>
      <xdr:spPr>
        <a:xfrm flipV="1">
          <a:off x="22159595" y="8925337"/>
          <a:ext cx="1269" cy="119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12670</xdr:rowOff>
    </xdr:from>
    <xdr:ext cx="469744" cy="259045"/>
    <xdr:sp macro="" textlink="">
      <xdr:nvSpPr>
        <xdr:cNvPr id="738" name="貸付金最小値テキスト"/>
        <xdr:cNvSpPr txBox="1"/>
      </xdr:nvSpPr>
      <xdr:spPr>
        <a:xfrm>
          <a:off x="22212300" y="1012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a:t>
          </a:r>
          <a:endParaRPr kumimoji="1" lang="ja-JP" altLang="en-US" sz="1000" b="1">
            <a:latin typeface="ＭＳ Ｐゴシック"/>
          </a:endParaRPr>
        </a:p>
      </xdr:txBody>
    </xdr:sp>
    <xdr:clientData/>
  </xdr:oneCellAnchor>
  <xdr:twoCellAnchor>
    <xdr:from>
      <xdr:col>32</xdr:col>
      <xdr:colOff>98425</xdr:colOff>
      <xdr:row>59</xdr:row>
      <xdr:rowOff>8843</xdr:rowOff>
    </xdr:from>
    <xdr:to>
      <xdr:col>32</xdr:col>
      <xdr:colOff>276225</xdr:colOff>
      <xdr:row>59</xdr:row>
      <xdr:rowOff>8843</xdr:rowOff>
    </xdr:to>
    <xdr:cxnSp macro="">
      <xdr:nvCxnSpPr>
        <xdr:cNvPr id="739" name="直線コネクタ 738"/>
        <xdr:cNvCxnSpPr/>
      </xdr:nvCxnSpPr>
      <xdr:spPr>
        <a:xfrm>
          <a:off x="22072600" y="101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128064</xdr:rowOff>
    </xdr:from>
    <xdr:ext cx="534377" cy="259045"/>
    <xdr:sp macro="" textlink="">
      <xdr:nvSpPr>
        <xdr:cNvPr id="740" name="貸付金最大値テキスト"/>
        <xdr:cNvSpPr txBox="1"/>
      </xdr:nvSpPr>
      <xdr:spPr>
        <a:xfrm>
          <a:off x="22212300" y="87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78,947</a:t>
          </a:r>
          <a:endParaRPr kumimoji="1" lang="ja-JP" altLang="en-US" sz="1000" b="1">
            <a:latin typeface="ＭＳ Ｐゴシック"/>
          </a:endParaRPr>
        </a:p>
      </xdr:txBody>
    </xdr:sp>
    <xdr:clientData/>
  </xdr:oneCellAnchor>
  <xdr:twoCellAnchor>
    <xdr:from>
      <xdr:col>32</xdr:col>
      <xdr:colOff>98425</xdr:colOff>
      <xdr:row>52</xdr:row>
      <xdr:rowOff>9937</xdr:rowOff>
    </xdr:from>
    <xdr:to>
      <xdr:col>32</xdr:col>
      <xdr:colOff>276225</xdr:colOff>
      <xdr:row>52</xdr:row>
      <xdr:rowOff>9937</xdr:rowOff>
    </xdr:to>
    <xdr:cxnSp macro="">
      <xdr:nvCxnSpPr>
        <xdr:cNvPr id="741" name="直線コネクタ 740"/>
        <xdr:cNvCxnSpPr/>
      </xdr:nvCxnSpPr>
      <xdr:spPr>
        <a:xfrm>
          <a:off x="22072600" y="89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112333</xdr:rowOff>
    </xdr:from>
    <xdr:to>
      <xdr:col>32</xdr:col>
      <xdr:colOff>187325</xdr:colOff>
      <xdr:row>52</xdr:row>
      <xdr:rowOff>71038</xdr:rowOff>
    </xdr:to>
    <xdr:cxnSp macro="">
      <xdr:nvCxnSpPr>
        <xdr:cNvPr id="742" name="直線コネクタ 741"/>
        <xdr:cNvCxnSpPr/>
      </xdr:nvCxnSpPr>
      <xdr:spPr>
        <a:xfrm>
          <a:off x="21323300" y="8856283"/>
          <a:ext cx="838200" cy="1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102254</xdr:rowOff>
    </xdr:from>
    <xdr:ext cx="534377" cy="259045"/>
    <xdr:sp macro="" textlink="">
      <xdr:nvSpPr>
        <xdr:cNvPr id="743" name="貸付金平均値テキスト"/>
        <xdr:cNvSpPr txBox="1"/>
      </xdr:nvSpPr>
      <xdr:spPr>
        <a:xfrm>
          <a:off x="22212300" y="93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47,861</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123827</xdr:rowOff>
    </xdr:from>
    <xdr:to>
      <xdr:col>32</xdr:col>
      <xdr:colOff>238125</xdr:colOff>
      <xdr:row>55</xdr:row>
      <xdr:rowOff>53977</xdr:rowOff>
    </xdr:to>
    <xdr:sp macro="" textlink="">
      <xdr:nvSpPr>
        <xdr:cNvPr id="744" name="フローチャート : 判断 743"/>
        <xdr:cNvSpPr/>
      </xdr:nvSpPr>
      <xdr:spPr>
        <a:xfrm>
          <a:off x="22110700" y="938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17889</xdr:rowOff>
    </xdr:from>
    <xdr:to>
      <xdr:col>31</xdr:col>
      <xdr:colOff>34925</xdr:colOff>
      <xdr:row>51</xdr:row>
      <xdr:rowOff>112333</xdr:rowOff>
    </xdr:to>
    <xdr:cxnSp macro="">
      <xdr:nvCxnSpPr>
        <xdr:cNvPr id="745" name="直線コネクタ 744"/>
        <xdr:cNvCxnSpPr/>
      </xdr:nvCxnSpPr>
      <xdr:spPr>
        <a:xfrm>
          <a:off x="20434300" y="8761839"/>
          <a:ext cx="8890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157643</xdr:rowOff>
    </xdr:from>
    <xdr:to>
      <xdr:col>31</xdr:col>
      <xdr:colOff>85725</xdr:colOff>
      <xdr:row>55</xdr:row>
      <xdr:rowOff>87793</xdr:rowOff>
    </xdr:to>
    <xdr:sp macro="" textlink="">
      <xdr:nvSpPr>
        <xdr:cNvPr id="746" name="フローチャート : 判断 745"/>
        <xdr:cNvSpPr/>
      </xdr:nvSpPr>
      <xdr:spPr>
        <a:xfrm>
          <a:off x="21272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78920</xdr:rowOff>
    </xdr:from>
    <xdr:ext cx="534377" cy="259045"/>
    <xdr:sp macro="" textlink="">
      <xdr:nvSpPr>
        <xdr:cNvPr id="747" name="テキスト ボックス 746"/>
        <xdr:cNvSpPr txBox="1"/>
      </xdr:nvSpPr>
      <xdr:spPr>
        <a:xfrm>
          <a:off x="210434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45,790</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126572</xdr:rowOff>
    </xdr:from>
    <xdr:to>
      <xdr:col>29</xdr:col>
      <xdr:colOff>517525</xdr:colOff>
      <xdr:row>51</xdr:row>
      <xdr:rowOff>17889</xdr:rowOff>
    </xdr:to>
    <xdr:cxnSp macro="">
      <xdr:nvCxnSpPr>
        <xdr:cNvPr id="748" name="直線コネクタ 747"/>
        <xdr:cNvCxnSpPr/>
      </xdr:nvCxnSpPr>
      <xdr:spPr>
        <a:xfrm>
          <a:off x="19545300" y="8699072"/>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108854</xdr:rowOff>
    </xdr:from>
    <xdr:to>
      <xdr:col>29</xdr:col>
      <xdr:colOff>568325</xdr:colOff>
      <xdr:row>56</xdr:row>
      <xdr:rowOff>39004</xdr:rowOff>
    </xdr:to>
    <xdr:sp macro="" textlink="">
      <xdr:nvSpPr>
        <xdr:cNvPr id="749" name="フローチャート : 判断 748"/>
        <xdr:cNvSpPr/>
      </xdr:nvSpPr>
      <xdr:spPr>
        <a:xfrm>
          <a:off x="20383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30131</xdr:rowOff>
    </xdr:from>
    <xdr:ext cx="534377" cy="259045"/>
    <xdr:sp macro="" textlink="">
      <xdr:nvSpPr>
        <xdr:cNvPr id="750" name="テキスト ボックス 749"/>
        <xdr:cNvSpPr txBox="1"/>
      </xdr:nvSpPr>
      <xdr:spPr>
        <a:xfrm>
          <a:off x="20167111" y="96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28747</xdr:rowOff>
    </xdr:from>
    <xdr:to>
      <xdr:col>28</xdr:col>
      <xdr:colOff>314325</xdr:colOff>
      <xdr:row>50</xdr:row>
      <xdr:rowOff>126572</xdr:rowOff>
    </xdr:to>
    <xdr:cxnSp macro="">
      <xdr:nvCxnSpPr>
        <xdr:cNvPr id="751" name="直線コネクタ 750"/>
        <xdr:cNvCxnSpPr/>
      </xdr:nvCxnSpPr>
      <xdr:spPr>
        <a:xfrm>
          <a:off x="18656300" y="8601247"/>
          <a:ext cx="889000" cy="9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141184</xdr:rowOff>
    </xdr:from>
    <xdr:to>
      <xdr:col>28</xdr:col>
      <xdr:colOff>365125</xdr:colOff>
      <xdr:row>55</xdr:row>
      <xdr:rowOff>71334</xdr:rowOff>
    </xdr:to>
    <xdr:sp macro="" textlink="">
      <xdr:nvSpPr>
        <xdr:cNvPr id="752" name="フローチャート : 判断 751"/>
        <xdr:cNvSpPr/>
      </xdr:nvSpPr>
      <xdr:spPr>
        <a:xfrm>
          <a:off x="19494500" y="93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62461</xdr:rowOff>
    </xdr:from>
    <xdr:ext cx="534377" cy="259045"/>
    <xdr:sp macro="" textlink="">
      <xdr:nvSpPr>
        <xdr:cNvPr id="753" name="テキスト ボックス 752"/>
        <xdr:cNvSpPr txBox="1"/>
      </xdr:nvSpPr>
      <xdr:spPr>
        <a:xfrm>
          <a:off x="19278111" y="94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167342</xdr:rowOff>
    </xdr:from>
    <xdr:to>
      <xdr:col>27</xdr:col>
      <xdr:colOff>161925</xdr:colOff>
      <xdr:row>55</xdr:row>
      <xdr:rowOff>97492</xdr:rowOff>
    </xdr:to>
    <xdr:sp macro="" textlink="">
      <xdr:nvSpPr>
        <xdr:cNvPr id="754" name="フローチャート : 判断 753"/>
        <xdr:cNvSpPr/>
      </xdr:nvSpPr>
      <xdr:spPr>
        <a:xfrm>
          <a:off x="18605500" y="942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88619</xdr:rowOff>
    </xdr:from>
    <xdr:ext cx="534377" cy="259045"/>
    <xdr:sp macro="" textlink="">
      <xdr:nvSpPr>
        <xdr:cNvPr id="755" name="テキスト ボックス 754"/>
        <xdr:cNvSpPr txBox="1"/>
      </xdr:nvSpPr>
      <xdr:spPr>
        <a:xfrm>
          <a:off x="18389111" y="95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45,196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6" name="テキスト ボックス 75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7" name="テキスト ボックス 75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8" name="テキスト ボックス 75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9" name="テキスト ボックス 75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0" name="テキスト ボックス 75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20238</xdr:rowOff>
    </xdr:from>
    <xdr:to>
      <xdr:col>32</xdr:col>
      <xdr:colOff>238125</xdr:colOff>
      <xdr:row>52</xdr:row>
      <xdr:rowOff>121838</xdr:rowOff>
    </xdr:to>
    <xdr:sp macro="" textlink="">
      <xdr:nvSpPr>
        <xdr:cNvPr id="761" name="円/楕円 760"/>
        <xdr:cNvSpPr/>
      </xdr:nvSpPr>
      <xdr:spPr>
        <a:xfrm>
          <a:off x="22110700" y="89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106615</xdr:rowOff>
    </xdr:from>
    <xdr:ext cx="534377" cy="259045"/>
    <xdr:sp macro="" textlink="">
      <xdr:nvSpPr>
        <xdr:cNvPr id="762" name="貸付金該当値テキスト"/>
        <xdr:cNvSpPr txBox="1"/>
      </xdr:nvSpPr>
      <xdr:spPr>
        <a:xfrm>
          <a:off x="22212300" y="88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75,205</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61533</xdr:rowOff>
    </xdr:from>
    <xdr:to>
      <xdr:col>31</xdr:col>
      <xdr:colOff>85725</xdr:colOff>
      <xdr:row>51</xdr:row>
      <xdr:rowOff>163133</xdr:rowOff>
    </xdr:to>
    <xdr:sp macro="" textlink="">
      <xdr:nvSpPr>
        <xdr:cNvPr id="763" name="円/楕円 762"/>
        <xdr:cNvSpPr/>
      </xdr:nvSpPr>
      <xdr:spPr>
        <a:xfrm>
          <a:off x="21272500" y="88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8210</xdr:rowOff>
    </xdr:from>
    <xdr:ext cx="534377" cy="259045"/>
    <xdr:sp macro="" textlink="">
      <xdr:nvSpPr>
        <xdr:cNvPr id="764" name="テキスト ボックス 763"/>
        <xdr:cNvSpPr txBox="1"/>
      </xdr:nvSpPr>
      <xdr:spPr>
        <a:xfrm>
          <a:off x="21043411" y="85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83,176</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138539</xdr:rowOff>
    </xdr:from>
    <xdr:to>
      <xdr:col>29</xdr:col>
      <xdr:colOff>568325</xdr:colOff>
      <xdr:row>51</xdr:row>
      <xdr:rowOff>68689</xdr:rowOff>
    </xdr:to>
    <xdr:sp macro="" textlink="">
      <xdr:nvSpPr>
        <xdr:cNvPr id="765" name="円/楕円 764"/>
        <xdr:cNvSpPr/>
      </xdr:nvSpPr>
      <xdr:spPr>
        <a:xfrm>
          <a:off x="20383500" y="87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85216</xdr:rowOff>
    </xdr:from>
    <xdr:ext cx="534377" cy="259045"/>
    <xdr:sp macro="" textlink="">
      <xdr:nvSpPr>
        <xdr:cNvPr id="766" name="テキスト ボックス 765"/>
        <xdr:cNvSpPr txBox="1"/>
      </xdr:nvSpPr>
      <xdr:spPr>
        <a:xfrm>
          <a:off x="20167111" y="84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75772</xdr:rowOff>
    </xdr:from>
    <xdr:to>
      <xdr:col>28</xdr:col>
      <xdr:colOff>365125</xdr:colOff>
      <xdr:row>51</xdr:row>
      <xdr:rowOff>5922</xdr:rowOff>
    </xdr:to>
    <xdr:sp macro="" textlink="">
      <xdr:nvSpPr>
        <xdr:cNvPr id="767" name="円/楕円 766"/>
        <xdr:cNvSpPr/>
      </xdr:nvSpPr>
      <xdr:spPr>
        <a:xfrm>
          <a:off x="19494500" y="8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22449</xdr:rowOff>
    </xdr:from>
    <xdr:ext cx="534377" cy="259045"/>
    <xdr:sp macro="" textlink="">
      <xdr:nvSpPr>
        <xdr:cNvPr id="768" name="テキスト ボックス 767"/>
        <xdr:cNvSpPr txBox="1"/>
      </xdr:nvSpPr>
      <xdr:spPr>
        <a:xfrm>
          <a:off x="19278111" y="84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92,804</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149397</xdr:rowOff>
    </xdr:from>
    <xdr:to>
      <xdr:col>27</xdr:col>
      <xdr:colOff>161925</xdr:colOff>
      <xdr:row>50</xdr:row>
      <xdr:rowOff>79547</xdr:rowOff>
    </xdr:to>
    <xdr:sp macro="" textlink="">
      <xdr:nvSpPr>
        <xdr:cNvPr id="769" name="円/楕円 768"/>
        <xdr:cNvSpPr/>
      </xdr:nvSpPr>
      <xdr:spPr>
        <a:xfrm>
          <a:off x="18605500" y="85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96074</xdr:rowOff>
    </xdr:from>
    <xdr:ext cx="534377" cy="259045"/>
    <xdr:sp macro="" textlink="">
      <xdr:nvSpPr>
        <xdr:cNvPr id="770" name="テキスト ボックス 769"/>
        <xdr:cNvSpPr txBox="1"/>
      </xdr:nvSpPr>
      <xdr:spPr>
        <a:xfrm>
          <a:off x="18389111" y="832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1" name="正方形/長方形 77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2" name="正方形/長方形 77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3" name="正方形/長方形 77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4" name="正方形/長方形 77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5" name="正方形/長方形 77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6" name="正方形/長方形 77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7" name="テキスト ボックス 77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8" name="直線コネクタ 77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79" name="テキスト ボックス 77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80" name="直線コネクタ 77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168927</xdr:rowOff>
    </xdr:from>
    <xdr:ext cx="467179" cy="259045"/>
    <xdr:sp macro="" textlink="">
      <xdr:nvSpPr>
        <xdr:cNvPr id="781" name="テキスト ボックス 780"/>
        <xdr:cNvSpPr txBox="1"/>
      </xdr:nvSpPr>
      <xdr:spPr>
        <a:xfrm>
          <a:off x="17820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2" name="直線コネクタ 78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3" name="テキスト ボックス 78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4" name="直線コネクタ 78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5" name="テキスト ボックス 78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6" name="直線コネクタ 78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7" name="テキスト ボックス 78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8" name="直線コネクタ 78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89" name="テキスト ボックス 78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89865</xdr:rowOff>
    </xdr:from>
    <xdr:to>
      <xdr:col>32</xdr:col>
      <xdr:colOff>186689</xdr:colOff>
      <xdr:row>78</xdr:row>
      <xdr:rowOff>169875</xdr:rowOff>
    </xdr:to>
    <xdr:cxnSp macro="">
      <xdr:nvCxnSpPr>
        <xdr:cNvPr id="791" name="直線コネクタ 790"/>
        <xdr:cNvCxnSpPr/>
      </xdr:nvCxnSpPr>
      <xdr:spPr>
        <a:xfrm flipV="1">
          <a:off x="22159595" y="12434265"/>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2252</xdr:rowOff>
    </xdr:from>
    <xdr:ext cx="378565" cy="259045"/>
    <xdr:sp macro="" textlink="">
      <xdr:nvSpPr>
        <xdr:cNvPr id="792" name="繰出金最小値テキスト"/>
        <xdr:cNvSpPr txBox="1"/>
      </xdr:nvSpPr>
      <xdr:spPr>
        <a:xfrm>
          <a:off x="22212300" y="1354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32</xdr:col>
      <xdr:colOff>98425</xdr:colOff>
      <xdr:row>78</xdr:row>
      <xdr:rowOff>169875</xdr:rowOff>
    </xdr:from>
    <xdr:to>
      <xdr:col>32</xdr:col>
      <xdr:colOff>276225</xdr:colOff>
      <xdr:row>78</xdr:row>
      <xdr:rowOff>169875</xdr:rowOff>
    </xdr:to>
    <xdr:cxnSp macro="">
      <xdr:nvCxnSpPr>
        <xdr:cNvPr id="793" name="直線コネクタ 792"/>
        <xdr:cNvCxnSpPr/>
      </xdr:nvCxnSpPr>
      <xdr:spPr>
        <a:xfrm>
          <a:off x="22072600" y="135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36542</xdr:rowOff>
    </xdr:from>
    <xdr:ext cx="469744" cy="259045"/>
    <xdr:sp macro="" textlink="">
      <xdr:nvSpPr>
        <xdr:cNvPr id="794" name="繰出金最大値テキスト"/>
        <xdr:cNvSpPr txBox="1"/>
      </xdr:nvSpPr>
      <xdr:spPr>
        <a:xfrm>
          <a:off x="22212300" y="1220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3,359</a:t>
          </a:r>
          <a:endParaRPr kumimoji="1" lang="ja-JP" altLang="en-US" sz="1000" b="1">
            <a:latin typeface="ＭＳ Ｐゴシック"/>
          </a:endParaRPr>
        </a:p>
      </xdr:txBody>
    </xdr:sp>
    <xdr:clientData/>
  </xdr:oneCellAnchor>
  <xdr:twoCellAnchor>
    <xdr:from>
      <xdr:col>32</xdr:col>
      <xdr:colOff>98425</xdr:colOff>
      <xdr:row>72</xdr:row>
      <xdr:rowOff>89865</xdr:rowOff>
    </xdr:from>
    <xdr:to>
      <xdr:col>32</xdr:col>
      <xdr:colOff>276225</xdr:colOff>
      <xdr:row>72</xdr:row>
      <xdr:rowOff>89865</xdr:rowOff>
    </xdr:to>
    <xdr:cxnSp macro="">
      <xdr:nvCxnSpPr>
        <xdr:cNvPr id="795" name="直線コネクタ 794"/>
        <xdr:cNvCxnSpPr/>
      </xdr:nvCxnSpPr>
      <xdr:spPr>
        <a:xfrm>
          <a:off x="22072600" y="124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50546</xdr:rowOff>
    </xdr:from>
    <xdr:to>
      <xdr:col>32</xdr:col>
      <xdr:colOff>187325</xdr:colOff>
      <xdr:row>78</xdr:row>
      <xdr:rowOff>53290</xdr:rowOff>
    </xdr:to>
    <xdr:cxnSp macro="">
      <xdr:nvCxnSpPr>
        <xdr:cNvPr id="796" name="直線コネクタ 795"/>
        <xdr:cNvCxnSpPr/>
      </xdr:nvCxnSpPr>
      <xdr:spPr>
        <a:xfrm>
          <a:off x="21323300" y="13423646"/>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63314</xdr:rowOff>
    </xdr:from>
    <xdr:ext cx="469744" cy="259045"/>
    <xdr:sp macro="" textlink="">
      <xdr:nvSpPr>
        <xdr:cNvPr id="797" name="繰出金平均値テキスト"/>
        <xdr:cNvSpPr txBox="1"/>
      </xdr:nvSpPr>
      <xdr:spPr>
        <a:xfrm>
          <a:off x="22212300" y="12922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40436</xdr:rowOff>
    </xdr:from>
    <xdr:to>
      <xdr:col>32</xdr:col>
      <xdr:colOff>238125</xdr:colOff>
      <xdr:row>76</xdr:row>
      <xdr:rowOff>142036</xdr:rowOff>
    </xdr:to>
    <xdr:sp macro="" textlink="">
      <xdr:nvSpPr>
        <xdr:cNvPr id="798" name="フローチャート : 判断 797"/>
        <xdr:cNvSpPr/>
      </xdr:nvSpPr>
      <xdr:spPr>
        <a:xfrm>
          <a:off x="22110700" y="1307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137413</xdr:rowOff>
    </xdr:from>
    <xdr:to>
      <xdr:col>31</xdr:col>
      <xdr:colOff>34925</xdr:colOff>
      <xdr:row>78</xdr:row>
      <xdr:rowOff>50546</xdr:rowOff>
    </xdr:to>
    <xdr:cxnSp macro="">
      <xdr:nvCxnSpPr>
        <xdr:cNvPr id="799" name="直線コネクタ 798"/>
        <xdr:cNvCxnSpPr/>
      </xdr:nvCxnSpPr>
      <xdr:spPr>
        <a:xfrm>
          <a:off x="20434300" y="13339063"/>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142849</xdr:rowOff>
    </xdr:from>
    <xdr:to>
      <xdr:col>31</xdr:col>
      <xdr:colOff>85725</xdr:colOff>
      <xdr:row>76</xdr:row>
      <xdr:rowOff>73000</xdr:rowOff>
    </xdr:to>
    <xdr:sp macro="" textlink="">
      <xdr:nvSpPr>
        <xdr:cNvPr id="800" name="フローチャート : 判断 799"/>
        <xdr:cNvSpPr/>
      </xdr:nvSpPr>
      <xdr:spPr>
        <a:xfrm>
          <a:off x="21272500" y="1300159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89526</xdr:rowOff>
    </xdr:from>
    <xdr:ext cx="469744" cy="259045"/>
    <xdr:sp macro="" textlink="">
      <xdr:nvSpPr>
        <xdr:cNvPr id="801" name="テキスト ボックス 800"/>
        <xdr:cNvSpPr txBox="1"/>
      </xdr:nvSpPr>
      <xdr:spPr>
        <a:xfrm>
          <a:off x="21075727" y="127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137413</xdr:rowOff>
    </xdr:from>
    <xdr:to>
      <xdr:col>29</xdr:col>
      <xdr:colOff>517525</xdr:colOff>
      <xdr:row>78</xdr:row>
      <xdr:rowOff>39115</xdr:rowOff>
    </xdr:to>
    <xdr:cxnSp macro="">
      <xdr:nvCxnSpPr>
        <xdr:cNvPr id="802" name="直線コネクタ 801"/>
        <xdr:cNvCxnSpPr/>
      </xdr:nvCxnSpPr>
      <xdr:spPr>
        <a:xfrm flipV="1">
          <a:off x="19545300" y="133390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62382</xdr:rowOff>
    </xdr:from>
    <xdr:to>
      <xdr:col>29</xdr:col>
      <xdr:colOff>568325</xdr:colOff>
      <xdr:row>77</xdr:row>
      <xdr:rowOff>163982</xdr:rowOff>
    </xdr:to>
    <xdr:sp macro="" textlink="">
      <xdr:nvSpPr>
        <xdr:cNvPr id="803" name="フローチャート : 判断 802"/>
        <xdr:cNvSpPr/>
      </xdr:nvSpPr>
      <xdr:spPr>
        <a:xfrm>
          <a:off x="20383500" y="1326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9059</xdr:rowOff>
    </xdr:from>
    <xdr:ext cx="469744" cy="259045"/>
    <xdr:sp macro="" textlink="">
      <xdr:nvSpPr>
        <xdr:cNvPr id="804" name="テキスト ボックス 803"/>
        <xdr:cNvSpPr txBox="1"/>
      </xdr:nvSpPr>
      <xdr:spPr>
        <a:xfrm>
          <a:off x="20199427" y="130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39115</xdr:rowOff>
    </xdr:from>
    <xdr:to>
      <xdr:col>28</xdr:col>
      <xdr:colOff>314325</xdr:colOff>
      <xdr:row>78</xdr:row>
      <xdr:rowOff>99009</xdr:rowOff>
    </xdr:to>
    <xdr:cxnSp macro="">
      <xdr:nvCxnSpPr>
        <xdr:cNvPr id="805" name="直線コネクタ 804"/>
        <xdr:cNvCxnSpPr/>
      </xdr:nvCxnSpPr>
      <xdr:spPr>
        <a:xfrm flipV="1">
          <a:off x="18656300" y="13412215"/>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10719</xdr:rowOff>
    </xdr:from>
    <xdr:to>
      <xdr:col>28</xdr:col>
      <xdr:colOff>365125</xdr:colOff>
      <xdr:row>76</xdr:row>
      <xdr:rowOff>112319</xdr:rowOff>
    </xdr:to>
    <xdr:sp macro="" textlink="">
      <xdr:nvSpPr>
        <xdr:cNvPr id="806" name="フローチャート : 判断 805"/>
        <xdr:cNvSpPr/>
      </xdr:nvSpPr>
      <xdr:spPr>
        <a:xfrm>
          <a:off x="19494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128846</xdr:rowOff>
    </xdr:from>
    <xdr:ext cx="469744" cy="259045"/>
    <xdr:sp macro="" textlink="">
      <xdr:nvSpPr>
        <xdr:cNvPr id="807" name="テキスト ボックス 806"/>
        <xdr:cNvSpPr txBox="1"/>
      </xdr:nvSpPr>
      <xdr:spPr>
        <a:xfrm>
          <a:off x="19310427"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132791</xdr:rowOff>
    </xdr:from>
    <xdr:to>
      <xdr:col>27</xdr:col>
      <xdr:colOff>161925</xdr:colOff>
      <xdr:row>76</xdr:row>
      <xdr:rowOff>62942</xdr:rowOff>
    </xdr:to>
    <xdr:sp macro="" textlink="">
      <xdr:nvSpPr>
        <xdr:cNvPr id="808" name="フローチャート : 判断 807"/>
        <xdr:cNvSpPr/>
      </xdr:nvSpPr>
      <xdr:spPr>
        <a:xfrm>
          <a:off x="18605500" y="129915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79468</xdr:rowOff>
    </xdr:from>
    <xdr:ext cx="469744" cy="259045"/>
    <xdr:sp macro="" textlink="">
      <xdr:nvSpPr>
        <xdr:cNvPr id="809" name="テキスト ボックス 808"/>
        <xdr:cNvSpPr txBox="1"/>
      </xdr:nvSpPr>
      <xdr:spPr>
        <a:xfrm>
          <a:off x="18421427" y="127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0" name="テキスト ボックス 80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1" name="テキスト ボックス 81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2" name="テキスト ボックス 81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3" name="テキスト ボックス 81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4" name="テキスト ボックス 81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2490</xdr:rowOff>
    </xdr:from>
    <xdr:to>
      <xdr:col>32</xdr:col>
      <xdr:colOff>238125</xdr:colOff>
      <xdr:row>78</xdr:row>
      <xdr:rowOff>104090</xdr:rowOff>
    </xdr:to>
    <xdr:sp macro="" textlink="">
      <xdr:nvSpPr>
        <xdr:cNvPr id="815" name="円/楕円 814"/>
        <xdr:cNvSpPr/>
      </xdr:nvSpPr>
      <xdr:spPr>
        <a:xfrm>
          <a:off x="221107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88867</xdr:rowOff>
    </xdr:from>
    <xdr:ext cx="469744" cy="259045"/>
    <xdr:sp macro="" textlink="">
      <xdr:nvSpPr>
        <xdr:cNvPr id="816" name="繰出金該当値テキスト"/>
        <xdr:cNvSpPr txBox="1"/>
      </xdr:nvSpPr>
      <xdr:spPr>
        <a:xfrm>
          <a:off x="22212300" y="13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171196</xdr:rowOff>
    </xdr:from>
    <xdr:to>
      <xdr:col>31</xdr:col>
      <xdr:colOff>85725</xdr:colOff>
      <xdr:row>78</xdr:row>
      <xdr:rowOff>101346</xdr:rowOff>
    </xdr:to>
    <xdr:sp macro="" textlink="">
      <xdr:nvSpPr>
        <xdr:cNvPr id="817" name="円/楕円 816"/>
        <xdr:cNvSpPr/>
      </xdr:nvSpPr>
      <xdr:spPr>
        <a:xfrm>
          <a:off x="21272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92473</xdr:rowOff>
    </xdr:from>
    <xdr:ext cx="469744" cy="259045"/>
    <xdr:sp macro="" textlink="">
      <xdr:nvSpPr>
        <xdr:cNvPr id="818" name="テキスト ボックス 817"/>
        <xdr:cNvSpPr txBox="1"/>
      </xdr:nvSpPr>
      <xdr:spPr>
        <a:xfrm>
          <a:off x="21075727" y="1346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86613</xdr:rowOff>
    </xdr:from>
    <xdr:to>
      <xdr:col>29</xdr:col>
      <xdr:colOff>568325</xdr:colOff>
      <xdr:row>78</xdr:row>
      <xdr:rowOff>16763</xdr:rowOff>
    </xdr:to>
    <xdr:sp macro="" textlink="">
      <xdr:nvSpPr>
        <xdr:cNvPr id="819" name="円/楕円 818"/>
        <xdr:cNvSpPr/>
      </xdr:nvSpPr>
      <xdr:spPr>
        <a:xfrm>
          <a:off x="20383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7890</xdr:rowOff>
    </xdr:from>
    <xdr:ext cx="469744" cy="259045"/>
    <xdr:sp macro="" textlink="">
      <xdr:nvSpPr>
        <xdr:cNvPr id="820" name="テキスト ボックス 819"/>
        <xdr:cNvSpPr txBox="1"/>
      </xdr:nvSpPr>
      <xdr:spPr>
        <a:xfrm>
          <a:off x="20199427"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159765</xdr:rowOff>
    </xdr:from>
    <xdr:to>
      <xdr:col>28</xdr:col>
      <xdr:colOff>365125</xdr:colOff>
      <xdr:row>78</xdr:row>
      <xdr:rowOff>89915</xdr:rowOff>
    </xdr:to>
    <xdr:sp macro="" textlink="">
      <xdr:nvSpPr>
        <xdr:cNvPr id="821" name="円/楕円 820"/>
        <xdr:cNvSpPr/>
      </xdr:nvSpPr>
      <xdr:spPr>
        <a:xfrm>
          <a:off x="19494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81042</xdr:rowOff>
    </xdr:from>
    <xdr:ext cx="469744" cy="259045"/>
    <xdr:sp macro="" textlink="">
      <xdr:nvSpPr>
        <xdr:cNvPr id="822" name="テキスト ボックス 821"/>
        <xdr:cNvSpPr txBox="1"/>
      </xdr:nvSpPr>
      <xdr:spPr>
        <a:xfrm>
          <a:off x="19310427"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48209</xdr:rowOff>
    </xdr:from>
    <xdr:to>
      <xdr:col>27</xdr:col>
      <xdr:colOff>161925</xdr:colOff>
      <xdr:row>78</xdr:row>
      <xdr:rowOff>149809</xdr:rowOff>
    </xdr:to>
    <xdr:sp macro="" textlink="">
      <xdr:nvSpPr>
        <xdr:cNvPr id="823" name="円/楕円 822"/>
        <xdr:cNvSpPr/>
      </xdr:nvSpPr>
      <xdr:spPr>
        <a:xfrm>
          <a:off x="18605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78</xdr:row>
      <xdr:rowOff>140936</xdr:rowOff>
    </xdr:from>
    <xdr:ext cx="469744" cy="259045"/>
    <xdr:sp macro="" textlink="">
      <xdr:nvSpPr>
        <xdr:cNvPr id="824" name="テキスト ボックス 823"/>
        <xdr:cNvSpPr txBox="1"/>
      </xdr:nvSpPr>
      <xdr:spPr>
        <a:xfrm>
          <a:off x="18421427"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5" name="正方形/長方形 82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6" name="正方形/長方形 82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7" name="正方形/長方形 82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8" name="正方形/長方形 82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9" name="正方形/長方形 82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0" name="正方形/長方形 82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1" name="テキスト ボックス 83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2" name="直線コネクタ 83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3" name="直線コネクタ 83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4" name="テキスト ボックス 83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5" name="直線コネクタ 83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6" name="テキスト ボックス 83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8" name="直線コネクタ 83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0" name="直線コネクタ 83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2" name="直線コネクタ 84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3" name="直線コネクタ 84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5" name="フローチャート : 判断 84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6" name="直線コネクタ 84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7" name="フローチャート : 判断 84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8" name="テキスト ボックス 847"/>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9" name="直線コネクタ 84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0" name="フローチャート : 判断 84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1" name="テキスト ボックス 85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2" name="直線コネクタ 85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3" name="フローチャート : 判断 85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4" name="テキスト ボックス 85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5" name="フローチャート : 判断 85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6" name="テキスト ボックス 85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7" name="テキスト ボックス 85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8" name="テキスト ボックス 85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9" name="テキスト ボックス 85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0" name="テキスト ボックス 85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1" name="テキスト ボックス 86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円/楕円 86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4" name="円/楕円 86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5" name="テキスト ボックス 864"/>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6" name="円/楕円 86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7" name="テキスト ボックス 86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8" name="円/楕円 86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9" name="テキスト ボックス 86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円/楕円 86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1" name="テキスト ボックス 87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2" name="正方形/長方形 87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3" name="正方形/長方形 87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4" name="テキスト ボックス 87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県土が東西に長く、離島、中山間地域を抱える本県は、行政サービスを実施する上で非効率な面があることから、住民一人あたりのコストが高くなる傾向にあります。</a:t>
          </a:r>
        </a:p>
        <a:p>
          <a:r>
            <a:rPr kumimoji="1" lang="ja-JP" altLang="en-US" sz="1400">
              <a:latin typeface="ＭＳ Ｐゴシック"/>
            </a:rPr>
            <a:t>このような状況の中、人件費については、教員・警察官等を除いた一般行政部門を中心とする職員について平成</a:t>
          </a:r>
          <a:r>
            <a:rPr kumimoji="1" lang="en-US" altLang="ja-JP" sz="1400">
              <a:latin typeface="ＭＳ Ｐゴシック"/>
            </a:rPr>
            <a:t>14</a:t>
          </a:r>
          <a:r>
            <a:rPr kumimoji="1" lang="ja-JP" altLang="en-US" sz="1400">
              <a:latin typeface="ＭＳ Ｐゴシック"/>
            </a:rPr>
            <a:t>年度から</a:t>
          </a:r>
          <a:r>
            <a:rPr kumimoji="1" lang="en-US" altLang="ja-JP" sz="1400">
              <a:latin typeface="ＭＳ Ｐゴシック"/>
            </a:rPr>
            <a:t>29</a:t>
          </a:r>
          <a:r>
            <a:rPr kumimoji="1" lang="ja-JP" altLang="en-US" sz="1400">
              <a:latin typeface="ＭＳ Ｐゴシック"/>
            </a:rPr>
            <a:t>年度までの間に</a:t>
          </a:r>
          <a:r>
            <a:rPr kumimoji="1" lang="en-US" altLang="ja-JP" sz="1400">
              <a:latin typeface="ＭＳ Ｐゴシック"/>
            </a:rPr>
            <a:t>1,300</a:t>
          </a:r>
          <a:r>
            <a:rPr kumimoji="1" lang="ja-JP" altLang="en-US" sz="1400">
              <a:latin typeface="ＭＳ Ｐゴシック"/>
            </a:rPr>
            <a:t>人程度の定員削減に取り組み、総人件費の抑制を図っています。</a:t>
          </a:r>
          <a:endParaRPr kumimoji="1" lang="en-US" altLang="ja-JP" sz="1400">
            <a:latin typeface="ＭＳ Ｐゴシック"/>
          </a:endParaRPr>
        </a:p>
        <a:p>
          <a:r>
            <a:rPr kumimoji="1" lang="ja-JP" altLang="en-US" sz="1400">
              <a:latin typeface="ＭＳ Ｐゴシック"/>
            </a:rPr>
            <a:t>物件費については、平成</a:t>
          </a:r>
          <a:r>
            <a:rPr kumimoji="1" lang="en-US" altLang="ja-JP" sz="1400">
              <a:latin typeface="ＭＳ Ｐゴシック"/>
            </a:rPr>
            <a:t>17</a:t>
          </a:r>
          <a:r>
            <a:rPr kumimoji="1" lang="ja-JP" altLang="en-US" sz="1400">
              <a:latin typeface="ＭＳ Ｐゴシック"/>
            </a:rPr>
            <a:t>年４月から他県に先駆けて公の施設に指定管理者制度を導入するなどコスト縮減を図っており、維持補修費については、今後の老朽化施設の大規模修繕や更新の時期が迎えることを見据え、計画的な長寿命化対策を進めています。</a:t>
          </a:r>
          <a:endParaRPr kumimoji="1" lang="en-US" altLang="ja-JP" sz="1400">
            <a:latin typeface="ＭＳ Ｐゴシック"/>
          </a:endParaRPr>
        </a:p>
        <a:p>
          <a:r>
            <a:rPr kumimoji="1" lang="ja-JP" altLang="en-US" sz="1400">
              <a:latin typeface="ＭＳ Ｐゴシック"/>
            </a:rPr>
            <a:t>また、公債費については、財政健全化のため県債の新規発行の抑制や執行節減により生じた財源を活用した繰上償還（</a:t>
          </a:r>
          <a:r>
            <a:rPr kumimoji="1" lang="en-US" altLang="ja-JP" sz="1400">
              <a:latin typeface="ＭＳ Ｐゴシック"/>
            </a:rPr>
            <a:t>H23</a:t>
          </a:r>
          <a:r>
            <a:rPr kumimoji="1" lang="ja-JP" altLang="en-US" sz="1400">
              <a:latin typeface="ＭＳ Ｐゴシック"/>
            </a:rPr>
            <a:t>～</a:t>
          </a:r>
          <a:r>
            <a:rPr kumimoji="1" lang="en-US" altLang="ja-JP" sz="1400">
              <a:latin typeface="ＭＳ Ｐゴシック"/>
            </a:rPr>
            <a:t>27</a:t>
          </a:r>
          <a:r>
            <a:rPr kumimoji="1" lang="ja-JP" altLang="en-US" sz="1400">
              <a:latin typeface="ＭＳ Ｐゴシック"/>
            </a:rPr>
            <a:t>　</a:t>
          </a:r>
          <a:r>
            <a:rPr kumimoji="1" lang="en-US" altLang="ja-JP" sz="1400">
              <a:latin typeface="ＭＳ Ｐゴシック"/>
            </a:rPr>
            <a:t>499</a:t>
          </a:r>
          <a:r>
            <a:rPr kumimoji="1" lang="ja-JP" altLang="en-US" sz="1400">
              <a:latin typeface="ＭＳ Ｐゴシック"/>
            </a:rPr>
            <a:t>億円程度）を進めてきた結果、減少傾向となっています。</a:t>
          </a:r>
        </a:p>
        <a:p>
          <a:r>
            <a:rPr kumimoji="1" lang="ja-JP" altLang="en-US" sz="1400">
              <a:latin typeface="ＭＳ Ｐゴシック"/>
            </a:rPr>
            <a:t>今後とも、行政の効率化・スリム化や事務事業の見直しにより、コストの縮減に努めます。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701,394
695,113
6,708.24
519,007,334
501,782,562
8,386,168
289,303,463
984,709,004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Ｅ</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167458</xdr:rowOff>
    </xdr:from>
    <xdr:to>
      <xdr:col>6</xdr:col>
      <xdr:colOff>510540</xdr:colOff>
      <xdr:row>36</xdr:row>
      <xdr:rowOff>5806</xdr:rowOff>
    </xdr:to>
    <xdr:cxnSp macro="">
      <xdr:nvCxnSpPr>
        <xdr:cNvPr id="58" name="直線コネクタ 57"/>
        <xdr:cNvCxnSpPr/>
      </xdr:nvCxnSpPr>
      <xdr:spPr>
        <a:xfrm flipV="1">
          <a:off x="4633595" y="5139508"/>
          <a:ext cx="1270" cy="1038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9633</xdr:rowOff>
    </xdr:from>
    <xdr:ext cx="469744" cy="259045"/>
    <xdr:sp macro="" textlink="">
      <xdr:nvSpPr>
        <xdr:cNvPr id="59" name="議会費最小値テキスト"/>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1,186</a:t>
          </a:r>
          <a:endParaRPr kumimoji="1" lang="ja-JP" altLang="en-US" sz="1000" b="1">
            <a:latin typeface="ＭＳ Ｐゴシック"/>
          </a:endParaRPr>
        </a:p>
      </xdr:txBody>
    </xdr:sp>
    <xdr:clientData/>
  </xdr:oneCellAnchor>
  <xdr:twoCellAnchor>
    <xdr:from>
      <xdr:col>6</xdr:col>
      <xdr:colOff>422275</xdr:colOff>
      <xdr:row>36</xdr:row>
      <xdr:rowOff>5806</xdr:rowOff>
    </xdr:from>
    <xdr:to>
      <xdr:col>6</xdr:col>
      <xdr:colOff>600075</xdr:colOff>
      <xdr:row>36</xdr:row>
      <xdr:rowOff>5806</xdr:rowOff>
    </xdr:to>
    <xdr:cxnSp macro="">
      <xdr:nvCxnSpPr>
        <xdr:cNvPr id="60" name="直線コネクタ 59"/>
        <xdr:cNvCxnSpPr/>
      </xdr:nvCxnSpPr>
      <xdr:spPr>
        <a:xfrm>
          <a:off x="4546600" y="617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114135</xdr:rowOff>
    </xdr:from>
    <xdr:ext cx="469744" cy="259045"/>
    <xdr:sp macro="" textlink="">
      <xdr:nvSpPr>
        <xdr:cNvPr id="61" name="議会費最大値テキスト"/>
        <xdr:cNvSpPr txBox="1"/>
      </xdr:nvSpPr>
      <xdr:spPr>
        <a:xfrm>
          <a:off x="4686300" y="491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1,504</a:t>
          </a:r>
          <a:endParaRPr kumimoji="1" lang="ja-JP" altLang="en-US" sz="1000" b="1">
            <a:latin typeface="ＭＳ Ｐゴシック"/>
          </a:endParaRPr>
        </a:p>
      </xdr:txBody>
    </xdr:sp>
    <xdr:clientData/>
  </xdr:oneCellAnchor>
  <xdr:twoCellAnchor>
    <xdr:from>
      <xdr:col>6</xdr:col>
      <xdr:colOff>422275</xdr:colOff>
      <xdr:row>29</xdr:row>
      <xdr:rowOff>167458</xdr:rowOff>
    </xdr:from>
    <xdr:to>
      <xdr:col>6</xdr:col>
      <xdr:colOff>600075</xdr:colOff>
      <xdr:row>29</xdr:row>
      <xdr:rowOff>167458</xdr:rowOff>
    </xdr:to>
    <xdr:cxnSp macro="">
      <xdr:nvCxnSpPr>
        <xdr:cNvPr id="62" name="直線コネクタ 61"/>
        <xdr:cNvCxnSpPr/>
      </xdr:nvCxnSpPr>
      <xdr:spPr>
        <a:xfrm>
          <a:off x="4546600" y="513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30299</xdr:rowOff>
    </xdr:from>
    <xdr:to>
      <xdr:col>6</xdr:col>
      <xdr:colOff>511175</xdr:colOff>
      <xdr:row>32</xdr:row>
      <xdr:rowOff>87449</xdr:rowOff>
    </xdr:to>
    <xdr:cxnSp macro="">
      <xdr:nvCxnSpPr>
        <xdr:cNvPr id="63" name="直線コネクタ 62"/>
        <xdr:cNvCxnSpPr/>
      </xdr:nvCxnSpPr>
      <xdr:spPr>
        <a:xfrm>
          <a:off x="3797300" y="534524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13443</xdr:rowOff>
    </xdr:from>
    <xdr:ext cx="469744" cy="259045"/>
    <xdr:sp macro="" textlink="">
      <xdr:nvSpPr>
        <xdr:cNvPr id="64" name="議会費平均値テキスト"/>
        <xdr:cNvSpPr txBox="1"/>
      </xdr:nvSpPr>
      <xdr:spPr>
        <a:xfrm>
          <a:off x="4686300" y="56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1,319</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35016</xdr:rowOff>
    </xdr:from>
    <xdr:to>
      <xdr:col>6</xdr:col>
      <xdr:colOff>561975</xdr:colOff>
      <xdr:row>33</xdr:row>
      <xdr:rowOff>136616</xdr:rowOff>
    </xdr:to>
    <xdr:sp macro="" textlink="">
      <xdr:nvSpPr>
        <xdr:cNvPr id="65" name="フローチャート : 判断 64"/>
        <xdr:cNvSpPr/>
      </xdr:nvSpPr>
      <xdr:spPr>
        <a:xfrm>
          <a:off x="4584700" y="56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30299</xdr:rowOff>
    </xdr:from>
    <xdr:to>
      <xdr:col>5</xdr:col>
      <xdr:colOff>358775</xdr:colOff>
      <xdr:row>32</xdr:row>
      <xdr:rowOff>90714</xdr:rowOff>
    </xdr:to>
    <xdr:cxnSp macro="">
      <xdr:nvCxnSpPr>
        <xdr:cNvPr id="66" name="直線コネクタ 65"/>
        <xdr:cNvCxnSpPr/>
      </xdr:nvCxnSpPr>
      <xdr:spPr>
        <a:xfrm flipV="1">
          <a:off x="2908300" y="5345249"/>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146050</xdr:rowOff>
    </xdr:from>
    <xdr:to>
      <xdr:col>5</xdr:col>
      <xdr:colOff>409575</xdr:colOff>
      <xdr:row>36</xdr:row>
      <xdr:rowOff>76200</xdr:rowOff>
    </xdr:to>
    <xdr:sp macro="" textlink="">
      <xdr:nvSpPr>
        <xdr:cNvPr id="67" name="フローチャート :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36</xdr:row>
      <xdr:rowOff>67327</xdr:rowOff>
    </xdr:from>
    <xdr:ext cx="469744" cy="259045"/>
    <xdr:sp macro="" textlink="">
      <xdr:nvSpPr>
        <xdr:cNvPr id="68" name="テキスト ボックス 67"/>
        <xdr:cNvSpPr txBox="1"/>
      </xdr:nvSpPr>
      <xdr:spPr>
        <a:xfrm>
          <a:off x="3549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90714</xdr:rowOff>
    </xdr:from>
    <xdr:to>
      <xdr:col>4</xdr:col>
      <xdr:colOff>155575</xdr:colOff>
      <xdr:row>32</xdr:row>
      <xdr:rowOff>126637</xdr:rowOff>
    </xdr:to>
    <xdr:cxnSp macro="">
      <xdr:nvCxnSpPr>
        <xdr:cNvPr id="69" name="直線コネクタ 68"/>
        <xdr:cNvCxnSpPr/>
      </xdr:nvCxnSpPr>
      <xdr:spPr>
        <a:xfrm flipV="1">
          <a:off x="2019300" y="5577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124823</xdr:rowOff>
    </xdr:from>
    <xdr:to>
      <xdr:col>4</xdr:col>
      <xdr:colOff>206375</xdr:colOff>
      <xdr:row>39</xdr:row>
      <xdr:rowOff>54973</xdr:rowOff>
    </xdr:to>
    <xdr:sp macro="" textlink="">
      <xdr:nvSpPr>
        <xdr:cNvPr id="70" name="フローチャート : 判断 69"/>
        <xdr:cNvSpPr/>
      </xdr:nvSpPr>
      <xdr:spPr>
        <a:xfrm>
          <a:off x="2857500" y="663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46100</xdr:rowOff>
    </xdr:from>
    <xdr:ext cx="469744" cy="259045"/>
    <xdr:sp macro="" textlink="">
      <xdr:nvSpPr>
        <xdr:cNvPr id="71" name="テキスト ボックス 70"/>
        <xdr:cNvSpPr txBox="1"/>
      </xdr:nvSpPr>
      <xdr:spPr>
        <a:xfrm>
          <a:off x="2673427"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71120</xdr:rowOff>
    </xdr:from>
    <xdr:to>
      <xdr:col>2</xdr:col>
      <xdr:colOff>638175</xdr:colOff>
      <xdr:row>32</xdr:row>
      <xdr:rowOff>126637</xdr:rowOff>
    </xdr:to>
    <xdr:cxnSp macro="">
      <xdr:nvCxnSpPr>
        <xdr:cNvPr id="72" name="直線コネクタ 71"/>
        <xdr:cNvCxnSpPr/>
      </xdr:nvCxnSpPr>
      <xdr:spPr>
        <a:xfrm>
          <a:off x="1130300" y="55575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20320</xdr:rowOff>
    </xdr:from>
    <xdr:to>
      <xdr:col>3</xdr:col>
      <xdr:colOff>3175</xdr:colOff>
      <xdr:row>38</xdr:row>
      <xdr:rowOff>121920</xdr:rowOff>
    </xdr:to>
    <xdr:sp macro="" textlink="">
      <xdr:nvSpPr>
        <xdr:cNvPr id="73" name="フローチャート : 判断 72"/>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113047</xdr:rowOff>
    </xdr:from>
    <xdr:ext cx="469744" cy="259045"/>
    <xdr:sp macro="" textlink="">
      <xdr:nvSpPr>
        <xdr:cNvPr id="74" name="テキスト ボックス 73"/>
        <xdr:cNvSpPr txBox="1"/>
      </xdr:nvSpPr>
      <xdr:spPr>
        <a:xfrm>
          <a:off x="1784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21953</xdr:rowOff>
    </xdr:from>
    <xdr:to>
      <xdr:col>1</xdr:col>
      <xdr:colOff>485775</xdr:colOff>
      <xdr:row>37</xdr:row>
      <xdr:rowOff>123553</xdr:rowOff>
    </xdr:to>
    <xdr:sp macro="" textlink="">
      <xdr:nvSpPr>
        <xdr:cNvPr id="75" name="フローチャート : 判断 74"/>
        <xdr:cNvSpPr/>
      </xdr:nvSpPr>
      <xdr:spPr>
        <a:xfrm>
          <a:off x="1079500" y="636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114680</xdr:rowOff>
    </xdr:from>
    <xdr:ext cx="469744" cy="259045"/>
    <xdr:sp macro="" textlink="">
      <xdr:nvSpPr>
        <xdr:cNvPr id="76" name="テキスト ボックス 75"/>
        <xdr:cNvSpPr txBox="1"/>
      </xdr:nvSpPr>
      <xdr:spPr>
        <a:xfrm>
          <a:off x="895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36649</xdr:rowOff>
    </xdr:from>
    <xdr:to>
      <xdr:col>6</xdr:col>
      <xdr:colOff>561975</xdr:colOff>
      <xdr:row>32</xdr:row>
      <xdr:rowOff>138249</xdr:rowOff>
    </xdr:to>
    <xdr:sp macro="" textlink="">
      <xdr:nvSpPr>
        <xdr:cNvPr id="82" name="円/楕円 81"/>
        <xdr:cNvSpPr/>
      </xdr:nvSpPr>
      <xdr:spPr>
        <a:xfrm>
          <a:off x="45847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59526</xdr:rowOff>
    </xdr:from>
    <xdr:ext cx="469744" cy="259045"/>
    <xdr:sp macro="" textlink="">
      <xdr:nvSpPr>
        <xdr:cNvPr id="83" name="議会費該当値テキスト"/>
        <xdr:cNvSpPr txBox="1"/>
      </xdr:nvSpPr>
      <xdr:spPr>
        <a:xfrm>
          <a:off x="4686300" y="537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150949</xdr:rowOff>
    </xdr:from>
    <xdr:to>
      <xdr:col>5</xdr:col>
      <xdr:colOff>409575</xdr:colOff>
      <xdr:row>31</xdr:row>
      <xdr:rowOff>81099</xdr:rowOff>
    </xdr:to>
    <xdr:sp macro="" textlink="">
      <xdr:nvSpPr>
        <xdr:cNvPr id="84" name="円/楕円 83"/>
        <xdr:cNvSpPr/>
      </xdr:nvSpPr>
      <xdr:spPr>
        <a:xfrm>
          <a:off x="3746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29</xdr:row>
      <xdr:rowOff>97626</xdr:rowOff>
    </xdr:from>
    <xdr:ext cx="469744" cy="259045"/>
    <xdr:sp macro="" textlink="">
      <xdr:nvSpPr>
        <xdr:cNvPr id="85" name="テキスト ボックス 84"/>
        <xdr:cNvSpPr txBox="1"/>
      </xdr:nvSpPr>
      <xdr:spPr>
        <a:xfrm>
          <a:off x="3549727"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39914</xdr:rowOff>
    </xdr:from>
    <xdr:to>
      <xdr:col>4</xdr:col>
      <xdr:colOff>206375</xdr:colOff>
      <xdr:row>32</xdr:row>
      <xdr:rowOff>141514</xdr:rowOff>
    </xdr:to>
    <xdr:sp macro="" textlink="">
      <xdr:nvSpPr>
        <xdr:cNvPr id="86" name="円/楕円 85"/>
        <xdr:cNvSpPr/>
      </xdr:nvSpPr>
      <xdr:spPr>
        <a:xfrm>
          <a:off x="2857500" y="5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158041</xdr:rowOff>
    </xdr:from>
    <xdr:ext cx="469744" cy="259045"/>
    <xdr:sp macro="" textlink="">
      <xdr:nvSpPr>
        <xdr:cNvPr id="87" name="テキスト ボックス 86"/>
        <xdr:cNvSpPr txBox="1"/>
      </xdr:nvSpPr>
      <xdr:spPr>
        <a:xfrm>
          <a:off x="2673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75837</xdr:rowOff>
    </xdr:from>
    <xdr:to>
      <xdr:col>3</xdr:col>
      <xdr:colOff>3175</xdr:colOff>
      <xdr:row>33</xdr:row>
      <xdr:rowOff>5987</xdr:rowOff>
    </xdr:to>
    <xdr:sp macro="" textlink="">
      <xdr:nvSpPr>
        <xdr:cNvPr id="88" name="円/楕円 87"/>
        <xdr:cNvSpPr/>
      </xdr:nvSpPr>
      <xdr:spPr>
        <a:xfrm>
          <a:off x="19685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22514</xdr:rowOff>
    </xdr:from>
    <xdr:ext cx="469744" cy="259045"/>
    <xdr:sp macro="" textlink="">
      <xdr:nvSpPr>
        <xdr:cNvPr id="89" name="テキスト ボックス 88"/>
        <xdr:cNvSpPr txBox="1"/>
      </xdr:nvSpPr>
      <xdr:spPr>
        <a:xfrm>
          <a:off x="1784427" y="53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20320</xdr:rowOff>
    </xdr:from>
    <xdr:to>
      <xdr:col>1</xdr:col>
      <xdr:colOff>485775</xdr:colOff>
      <xdr:row>32</xdr:row>
      <xdr:rowOff>121920</xdr:rowOff>
    </xdr:to>
    <xdr:sp macro="" textlink="">
      <xdr:nvSpPr>
        <xdr:cNvPr id="90" name="円/楕円 89"/>
        <xdr:cNvSpPr/>
      </xdr:nvSpPr>
      <xdr:spPr>
        <a:xfrm>
          <a:off x="1079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138447</xdr:rowOff>
    </xdr:from>
    <xdr:ext cx="469744" cy="259045"/>
    <xdr:sp macro="" textlink="">
      <xdr:nvSpPr>
        <xdr:cNvPr id="91" name="テキスト ボックス 90"/>
        <xdr:cNvSpPr txBox="1"/>
      </xdr:nvSpPr>
      <xdr:spPr>
        <a:xfrm>
          <a:off x="895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71028</xdr:rowOff>
    </xdr:from>
    <xdr:to>
      <xdr:col>6</xdr:col>
      <xdr:colOff>510540</xdr:colOff>
      <xdr:row>57</xdr:row>
      <xdr:rowOff>159542</xdr:rowOff>
    </xdr:to>
    <xdr:cxnSp macro="">
      <xdr:nvCxnSpPr>
        <xdr:cNvPr id="112" name="直線コネクタ 111"/>
        <xdr:cNvCxnSpPr/>
      </xdr:nvCxnSpPr>
      <xdr:spPr>
        <a:xfrm flipV="1">
          <a:off x="4633595" y="8986428"/>
          <a:ext cx="1270" cy="94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163369</xdr:rowOff>
    </xdr:from>
    <xdr:ext cx="534377" cy="259045"/>
    <xdr:sp macro="" textlink="">
      <xdr:nvSpPr>
        <xdr:cNvPr id="113" name="総務費最小値テキスト"/>
        <xdr:cNvSpPr txBox="1"/>
      </xdr:nvSpPr>
      <xdr:spPr>
        <a:xfrm>
          <a:off x="4686300" y="99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31,658</a:t>
          </a:r>
          <a:endParaRPr kumimoji="1" lang="ja-JP" altLang="en-US" sz="1000" b="1">
            <a:latin typeface="ＭＳ Ｐゴシック"/>
          </a:endParaRPr>
        </a:p>
      </xdr:txBody>
    </xdr:sp>
    <xdr:clientData/>
  </xdr:oneCellAnchor>
  <xdr:twoCellAnchor>
    <xdr:from>
      <xdr:col>6</xdr:col>
      <xdr:colOff>422275</xdr:colOff>
      <xdr:row>57</xdr:row>
      <xdr:rowOff>159542</xdr:rowOff>
    </xdr:from>
    <xdr:to>
      <xdr:col>6</xdr:col>
      <xdr:colOff>600075</xdr:colOff>
      <xdr:row>57</xdr:row>
      <xdr:rowOff>159542</xdr:rowOff>
    </xdr:to>
    <xdr:cxnSp macro="">
      <xdr:nvCxnSpPr>
        <xdr:cNvPr id="114" name="直線コネクタ 113"/>
        <xdr:cNvCxnSpPr/>
      </xdr:nvCxnSpPr>
      <xdr:spPr>
        <a:xfrm>
          <a:off x="4546600" y="993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17705</xdr:rowOff>
    </xdr:from>
    <xdr:ext cx="534377" cy="259045"/>
    <xdr:sp macro="" textlink="">
      <xdr:nvSpPr>
        <xdr:cNvPr id="115" name="総務費最大値テキスト"/>
        <xdr:cNvSpPr txBox="1"/>
      </xdr:nvSpPr>
      <xdr:spPr>
        <a:xfrm>
          <a:off x="4686300" y="8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42,001</a:t>
          </a:r>
          <a:endParaRPr kumimoji="1" lang="ja-JP" altLang="en-US" sz="1000" b="1">
            <a:latin typeface="ＭＳ Ｐゴシック"/>
          </a:endParaRPr>
        </a:p>
      </xdr:txBody>
    </xdr:sp>
    <xdr:clientData/>
  </xdr:oneCellAnchor>
  <xdr:twoCellAnchor>
    <xdr:from>
      <xdr:col>6</xdr:col>
      <xdr:colOff>422275</xdr:colOff>
      <xdr:row>52</xdr:row>
      <xdr:rowOff>71028</xdr:rowOff>
    </xdr:from>
    <xdr:to>
      <xdr:col>6</xdr:col>
      <xdr:colOff>600075</xdr:colOff>
      <xdr:row>52</xdr:row>
      <xdr:rowOff>71028</xdr:rowOff>
    </xdr:to>
    <xdr:cxnSp macro="">
      <xdr:nvCxnSpPr>
        <xdr:cNvPr id="116" name="直線コネクタ 115"/>
        <xdr:cNvCxnSpPr/>
      </xdr:nvCxnSpPr>
      <xdr:spPr>
        <a:xfrm>
          <a:off x="4546600" y="898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71028</xdr:rowOff>
    </xdr:from>
    <xdr:to>
      <xdr:col>6</xdr:col>
      <xdr:colOff>511175</xdr:colOff>
      <xdr:row>53</xdr:row>
      <xdr:rowOff>150673</xdr:rowOff>
    </xdr:to>
    <xdr:cxnSp macro="">
      <xdr:nvCxnSpPr>
        <xdr:cNvPr id="117" name="直線コネクタ 116"/>
        <xdr:cNvCxnSpPr/>
      </xdr:nvCxnSpPr>
      <xdr:spPr>
        <a:xfrm flipV="1">
          <a:off x="3797300" y="8986428"/>
          <a:ext cx="838200" cy="2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xdr:rowOff>
    </xdr:from>
    <xdr:ext cx="534377" cy="259045"/>
    <xdr:sp macro="" textlink="">
      <xdr:nvSpPr>
        <xdr:cNvPr id="118" name="総務費平均値テキスト"/>
        <xdr:cNvSpPr txBox="1"/>
      </xdr:nvSpPr>
      <xdr:spPr>
        <a:xfrm>
          <a:off x="4686300" y="943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36,346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22971</xdr:rowOff>
    </xdr:from>
    <xdr:to>
      <xdr:col>6</xdr:col>
      <xdr:colOff>561975</xdr:colOff>
      <xdr:row>55</xdr:row>
      <xdr:rowOff>124571</xdr:rowOff>
    </xdr:to>
    <xdr:sp macro="" textlink="">
      <xdr:nvSpPr>
        <xdr:cNvPr id="119" name="フローチャート : 判断 118"/>
        <xdr:cNvSpPr/>
      </xdr:nvSpPr>
      <xdr:spPr>
        <a:xfrm>
          <a:off x="4584700" y="94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136591</xdr:rowOff>
    </xdr:from>
    <xdr:to>
      <xdr:col>5</xdr:col>
      <xdr:colOff>358775</xdr:colOff>
      <xdr:row>53</xdr:row>
      <xdr:rowOff>150673</xdr:rowOff>
    </xdr:to>
    <xdr:cxnSp macro="">
      <xdr:nvCxnSpPr>
        <xdr:cNvPr id="120" name="直線コネクタ 119"/>
        <xdr:cNvCxnSpPr/>
      </xdr:nvCxnSpPr>
      <xdr:spPr>
        <a:xfrm>
          <a:off x="2908300" y="8880541"/>
          <a:ext cx="889000" cy="35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50</xdr:row>
      <xdr:rowOff>134528</xdr:rowOff>
    </xdr:from>
    <xdr:to>
      <xdr:col>5</xdr:col>
      <xdr:colOff>409575</xdr:colOff>
      <xdr:row>51</xdr:row>
      <xdr:rowOff>64678</xdr:rowOff>
    </xdr:to>
    <xdr:sp macro="" textlink="">
      <xdr:nvSpPr>
        <xdr:cNvPr id="121" name="フローチャート : 判断 120"/>
        <xdr:cNvSpPr/>
      </xdr:nvSpPr>
      <xdr:spPr>
        <a:xfrm>
          <a:off x="3746500" y="870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49</xdr:row>
      <xdr:rowOff>81205</xdr:rowOff>
    </xdr:from>
    <xdr:ext cx="534377" cy="259045"/>
    <xdr:sp macro="" textlink="">
      <xdr:nvSpPr>
        <xdr:cNvPr id="122" name="テキスト ボックス 121"/>
        <xdr:cNvSpPr txBox="1"/>
      </xdr:nvSpPr>
      <xdr:spPr>
        <a:xfrm>
          <a:off x="3517411" y="8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44,501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136591</xdr:rowOff>
    </xdr:from>
    <xdr:to>
      <xdr:col>4</xdr:col>
      <xdr:colOff>155575</xdr:colOff>
      <xdr:row>54</xdr:row>
      <xdr:rowOff>145095</xdr:rowOff>
    </xdr:to>
    <xdr:cxnSp macro="">
      <xdr:nvCxnSpPr>
        <xdr:cNvPr id="123" name="直線コネクタ 122"/>
        <xdr:cNvCxnSpPr/>
      </xdr:nvCxnSpPr>
      <xdr:spPr>
        <a:xfrm flipV="1">
          <a:off x="2019300" y="8880541"/>
          <a:ext cx="889000" cy="5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50</xdr:row>
      <xdr:rowOff>78293</xdr:rowOff>
    </xdr:from>
    <xdr:to>
      <xdr:col>4</xdr:col>
      <xdr:colOff>206375</xdr:colOff>
      <xdr:row>51</xdr:row>
      <xdr:rowOff>8443</xdr:rowOff>
    </xdr:to>
    <xdr:sp macro="" textlink="">
      <xdr:nvSpPr>
        <xdr:cNvPr id="124" name="フローチャート : 判断 123"/>
        <xdr:cNvSpPr/>
      </xdr:nvSpPr>
      <xdr:spPr>
        <a:xfrm>
          <a:off x="2857500" y="865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24970</xdr:rowOff>
    </xdr:from>
    <xdr:ext cx="534377" cy="259045"/>
    <xdr:sp macro="" textlink="">
      <xdr:nvSpPr>
        <xdr:cNvPr id="125" name="テキスト ボックス 124"/>
        <xdr:cNvSpPr txBox="1"/>
      </xdr:nvSpPr>
      <xdr:spPr>
        <a:xfrm>
          <a:off x="2641111" y="84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145095</xdr:rowOff>
    </xdr:from>
    <xdr:to>
      <xdr:col>2</xdr:col>
      <xdr:colOff>638175</xdr:colOff>
      <xdr:row>59</xdr:row>
      <xdr:rowOff>47894</xdr:rowOff>
    </xdr:to>
    <xdr:cxnSp macro="">
      <xdr:nvCxnSpPr>
        <xdr:cNvPr id="126" name="直線コネクタ 125"/>
        <xdr:cNvCxnSpPr/>
      </xdr:nvCxnSpPr>
      <xdr:spPr>
        <a:xfrm flipV="1">
          <a:off x="1130300" y="9403395"/>
          <a:ext cx="889000" cy="7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142849</xdr:rowOff>
    </xdr:from>
    <xdr:to>
      <xdr:col>3</xdr:col>
      <xdr:colOff>3175</xdr:colOff>
      <xdr:row>54</xdr:row>
      <xdr:rowOff>72999</xdr:rowOff>
    </xdr:to>
    <xdr:sp macro="" textlink="">
      <xdr:nvSpPr>
        <xdr:cNvPr id="127" name="フローチャート : 判断 126"/>
        <xdr:cNvSpPr/>
      </xdr:nvSpPr>
      <xdr:spPr>
        <a:xfrm>
          <a:off x="1968500" y="922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89526</xdr:rowOff>
    </xdr:from>
    <xdr:ext cx="534377" cy="259045"/>
    <xdr:sp macro="" textlink="">
      <xdr:nvSpPr>
        <xdr:cNvPr id="128" name="テキスト ボックス 127"/>
        <xdr:cNvSpPr txBox="1"/>
      </xdr:nvSpPr>
      <xdr:spPr>
        <a:xfrm>
          <a:off x="1752111" y="90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8067</xdr:rowOff>
    </xdr:from>
    <xdr:to>
      <xdr:col>1</xdr:col>
      <xdr:colOff>485775</xdr:colOff>
      <xdr:row>50</xdr:row>
      <xdr:rowOff>109667</xdr:rowOff>
    </xdr:to>
    <xdr:sp macro="" textlink="">
      <xdr:nvSpPr>
        <xdr:cNvPr id="129" name="フローチャート : 判断 128"/>
        <xdr:cNvSpPr/>
      </xdr:nvSpPr>
      <xdr:spPr>
        <a:xfrm>
          <a:off x="1079500" y="858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126194</xdr:rowOff>
    </xdr:from>
    <xdr:ext cx="534377" cy="259045"/>
    <xdr:sp macro="" textlink="">
      <xdr:nvSpPr>
        <xdr:cNvPr id="130" name="テキスト ボックス 129"/>
        <xdr:cNvSpPr txBox="1"/>
      </xdr:nvSpPr>
      <xdr:spPr>
        <a:xfrm>
          <a:off x="863111" y="835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20228</xdr:rowOff>
    </xdr:from>
    <xdr:to>
      <xdr:col>6</xdr:col>
      <xdr:colOff>561975</xdr:colOff>
      <xdr:row>52</xdr:row>
      <xdr:rowOff>121828</xdr:rowOff>
    </xdr:to>
    <xdr:sp macro="" textlink="">
      <xdr:nvSpPr>
        <xdr:cNvPr id="136" name="円/楕円 135"/>
        <xdr:cNvSpPr/>
      </xdr:nvSpPr>
      <xdr:spPr>
        <a:xfrm>
          <a:off x="4584700" y="89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144705</xdr:rowOff>
    </xdr:from>
    <xdr:ext cx="534377" cy="259045"/>
    <xdr:sp macro="" textlink="">
      <xdr:nvSpPr>
        <xdr:cNvPr id="137" name="総務費該当値テキスト"/>
        <xdr:cNvSpPr txBox="1"/>
      </xdr:nvSpPr>
      <xdr:spPr>
        <a:xfrm>
          <a:off x="4686300" y="88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42,001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99873</xdr:rowOff>
    </xdr:from>
    <xdr:to>
      <xdr:col>5</xdr:col>
      <xdr:colOff>409575</xdr:colOff>
      <xdr:row>54</xdr:row>
      <xdr:rowOff>30023</xdr:rowOff>
    </xdr:to>
    <xdr:sp macro="" textlink="">
      <xdr:nvSpPr>
        <xdr:cNvPr id="138" name="円/楕円 137"/>
        <xdr:cNvSpPr/>
      </xdr:nvSpPr>
      <xdr:spPr>
        <a:xfrm>
          <a:off x="3746500" y="918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21150</xdr:rowOff>
    </xdr:from>
    <xdr:ext cx="534377" cy="259045"/>
    <xdr:sp macro="" textlink="">
      <xdr:nvSpPr>
        <xdr:cNvPr id="139" name="テキスト ボックス 138"/>
        <xdr:cNvSpPr txBox="1"/>
      </xdr:nvSpPr>
      <xdr:spPr>
        <a:xfrm>
          <a:off x="3517411" y="92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85791</xdr:rowOff>
    </xdr:from>
    <xdr:to>
      <xdr:col>4</xdr:col>
      <xdr:colOff>206375</xdr:colOff>
      <xdr:row>52</xdr:row>
      <xdr:rowOff>15941</xdr:rowOff>
    </xdr:to>
    <xdr:sp macro="" textlink="">
      <xdr:nvSpPr>
        <xdr:cNvPr id="140" name="円/楕円 139"/>
        <xdr:cNvSpPr/>
      </xdr:nvSpPr>
      <xdr:spPr>
        <a:xfrm>
          <a:off x="2857500" y="882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7068</xdr:rowOff>
    </xdr:from>
    <xdr:ext cx="534377" cy="259045"/>
    <xdr:sp macro="" textlink="">
      <xdr:nvSpPr>
        <xdr:cNvPr id="141" name="テキスト ボックス 140"/>
        <xdr:cNvSpPr txBox="1"/>
      </xdr:nvSpPr>
      <xdr:spPr>
        <a:xfrm>
          <a:off x="2641111" y="892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94295</xdr:rowOff>
    </xdr:from>
    <xdr:to>
      <xdr:col>3</xdr:col>
      <xdr:colOff>3175</xdr:colOff>
      <xdr:row>55</xdr:row>
      <xdr:rowOff>24445</xdr:rowOff>
    </xdr:to>
    <xdr:sp macro="" textlink="">
      <xdr:nvSpPr>
        <xdr:cNvPr id="142" name="円/楕円 141"/>
        <xdr:cNvSpPr/>
      </xdr:nvSpPr>
      <xdr:spPr>
        <a:xfrm>
          <a:off x="1968500" y="93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15572</xdr:rowOff>
    </xdr:from>
    <xdr:ext cx="534377" cy="259045"/>
    <xdr:sp macro="" textlink="">
      <xdr:nvSpPr>
        <xdr:cNvPr id="143" name="テキスト ボックス 142"/>
        <xdr:cNvSpPr txBox="1"/>
      </xdr:nvSpPr>
      <xdr:spPr>
        <a:xfrm>
          <a:off x="1752111" y="94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168544</xdr:rowOff>
    </xdr:from>
    <xdr:to>
      <xdr:col>1</xdr:col>
      <xdr:colOff>485775</xdr:colOff>
      <xdr:row>59</xdr:row>
      <xdr:rowOff>98694</xdr:rowOff>
    </xdr:to>
    <xdr:sp macro="" textlink="">
      <xdr:nvSpPr>
        <xdr:cNvPr id="144" name="円/楕円 143"/>
        <xdr:cNvSpPr/>
      </xdr:nvSpPr>
      <xdr:spPr>
        <a:xfrm>
          <a:off x="1079500" y="101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89821</xdr:rowOff>
    </xdr:from>
    <xdr:ext cx="534377" cy="259045"/>
    <xdr:sp macro="" textlink="">
      <xdr:nvSpPr>
        <xdr:cNvPr id="145" name="テキスト ボックス 144"/>
        <xdr:cNvSpPr txBox="1"/>
      </xdr:nvSpPr>
      <xdr:spPr>
        <a:xfrm>
          <a:off x="863111" y="102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141453</xdr:rowOff>
    </xdr:from>
    <xdr:to>
      <xdr:col>6</xdr:col>
      <xdr:colOff>510540</xdr:colOff>
      <xdr:row>77</xdr:row>
      <xdr:rowOff>160426</xdr:rowOff>
    </xdr:to>
    <xdr:cxnSp macro="">
      <xdr:nvCxnSpPr>
        <xdr:cNvPr id="168" name="直線コネクタ 167"/>
        <xdr:cNvCxnSpPr/>
      </xdr:nvCxnSpPr>
      <xdr:spPr>
        <a:xfrm flipV="1">
          <a:off x="4633595" y="12314403"/>
          <a:ext cx="1270" cy="1047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164253</xdr:rowOff>
    </xdr:from>
    <xdr:ext cx="534377" cy="259045"/>
    <xdr:sp macro="" textlink="">
      <xdr:nvSpPr>
        <xdr:cNvPr id="169" name="民生費最小値テキスト"/>
        <xdr:cNvSpPr txBox="1"/>
      </xdr:nvSpPr>
      <xdr:spPr>
        <a:xfrm>
          <a:off x="4686300"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72,978</a:t>
          </a:r>
          <a:endParaRPr kumimoji="1" lang="ja-JP" altLang="en-US" sz="1000" b="1">
            <a:latin typeface="ＭＳ Ｐゴシック"/>
          </a:endParaRPr>
        </a:p>
      </xdr:txBody>
    </xdr:sp>
    <xdr:clientData/>
  </xdr:oneCellAnchor>
  <xdr:twoCellAnchor>
    <xdr:from>
      <xdr:col>6</xdr:col>
      <xdr:colOff>422275</xdr:colOff>
      <xdr:row>77</xdr:row>
      <xdr:rowOff>160426</xdr:rowOff>
    </xdr:from>
    <xdr:to>
      <xdr:col>6</xdr:col>
      <xdr:colOff>600075</xdr:colOff>
      <xdr:row>77</xdr:row>
      <xdr:rowOff>160426</xdr:rowOff>
    </xdr:to>
    <xdr:cxnSp macro="">
      <xdr:nvCxnSpPr>
        <xdr:cNvPr id="170" name="直線コネクタ 169"/>
        <xdr:cNvCxnSpPr/>
      </xdr:nvCxnSpPr>
      <xdr:spPr>
        <a:xfrm>
          <a:off x="4546600" y="133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88130</xdr:rowOff>
    </xdr:from>
    <xdr:ext cx="534377" cy="259045"/>
    <xdr:sp macro="" textlink="">
      <xdr:nvSpPr>
        <xdr:cNvPr id="171" name="民生費最大値テキスト"/>
        <xdr:cNvSpPr txBox="1"/>
      </xdr:nvSpPr>
      <xdr:spPr>
        <a:xfrm>
          <a:off x="4686300" y="120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86,727</a:t>
          </a:r>
          <a:endParaRPr kumimoji="1" lang="ja-JP" altLang="en-US" sz="1000" b="1">
            <a:latin typeface="ＭＳ Ｐゴシック"/>
          </a:endParaRPr>
        </a:p>
      </xdr:txBody>
    </xdr:sp>
    <xdr:clientData/>
  </xdr:oneCellAnchor>
  <xdr:twoCellAnchor>
    <xdr:from>
      <xdr:col>6</xdr:col>
      <xdr:colOff>422275</xdr:colOff>
      <xdr:row>71</xdr:row>
      <xdr:rowOff>141453</xdr:rowOff>
    </xdr:from>
    <xdr:to>
      <xdr:col>6</xdr:col>
      <xdr:colOff>600075</xdr:colOff>
      <xdr:row>71</xdr:row>
      <xdr:rowOff>141453</xdr:rowOff>
    </xdr:to>
    <xdr:cxnSp macro="">
      <xdr:nvCxnSpPr>
        <xdr:cNvPr id="172" name="直線コネクタ 171"/>
        <xdr:cNvCxnSpPr/>
      </xdr:nvCxnSpPr>
      <xdr:spPr>
        <a:xfrm>
          <a:off x="4546600" y="1231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167513</xdr:rowOff>
    </xdr:from>
    <xdr:to>
      <xdr:col>6</xdr:col>
      <xdr:colOff>511175</xdr:colOff>
      <xdr:row>77</xdr:row>
      <xdr:rowOff>69520</xdr:rowOff>
    </xdr:to>
    <xdr:cxnSp macro="">
      <xdr:nvCxnSpPr>
        <xdr:cNvPr id="173" name="直線コネクタ 172"/>
        <xdr:cNvCxnSpPr/>
      </xdr:nvCxnSpPr>
      <xdr:spPr>
        <a:xfrm flipV="1">
          <a:off x="3797300" y="12854813"/>
          <a:ext cx="838200" cy="4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121658</xdr:rowOff>
    </xdr:from>
    <xdr:ext cx="534377" cy="259045"/>
    <xdr:sp macro="" textlink="">
      <xdr:nvSpPr>
        <xdr:cNvPr id="174" name="民生費平均値テキスト"/>
        <xdr:cNvSpPr txBox="1"/>
      </xdr:nvSpPr>
      <xdr:spPr>
        <a:xfrm>
          <a:off x="4686300" y="12808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79,287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143231</xdr:rowOff>
    </xdr:from>
    <xdr:to>
      <xdr:col>6</xdr:col>
      <xdr:colOff>561975</xdr:colOff>
      <xdr:row>75</xdr:row>
      <xdr:rowOff>73381</xdr:rowOff>
    </xdr:to>
    <xdr:sp macro="" textlink="">
      <xdr:nvSpPr>
        <xdr:cNvPr id="175" name="フローチャート : 判断 174"/>
        <xdr:cNvSpPr/>
      </xdr:nvSpPr>
      <xdr:spPr>
        <a:xfrm>
          <a:off x="4584700" y="1283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69520</xdr:rowOff>
    </xdr:from>
    <xdr:to>
      <xdr:col>5</xdr:col>
      <xdr:colOff>358775</xdr:colOff>
      <xdr:row>78</xdr:row>
      <xdr:rowOff>141833</xdr:rowOff>
    </xdr:to>
    <xdr:cxnSp macro="">
      <xdr:nvCxnSpPr>
        <xdr:cNvPr id="176" name="直線コネクタ 175"/>
        <xdr:cNvCxnSpPr/>
      </xdr:nvCxnSpPr>
      <xdr:spPr>
        <a:xfrm flipV="1">
          <a:off x="2908300" y="13271170"/>
          <a:ext cx="889000" cy="2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5232</xdr:rowOff>
    </xdr:from>
    <xdr:to>
      <xdr:col>5</xdr:col>
      <xdr:colOff>409575</xdr:colOff>
      <xdr:row>76</xdr:row>
      <xdr:rowOff>106832</xdr:rowOff>
    </xdr:to>
    <xdr:sp macro="" textlink="">
      <xdr:nvSpPr>
        <xdr:cNvPr id="177" name="フローチャート : 判断 176"/>
        <xdr:cNvSpPr/>
      </xdr:nvSpPr>
      <xdr:spPr>
        <a:xfrm>
          <a:off x="3746500" y="1303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123359</xdr:rowOff>
    </xdr:from>
    <xdr:ext cx="534377" cy="259045"/>
    <xdr:sp macro="" textlink="">
      <xdr:nvSpPr>
        <xdr:cNvPr id="178" name="テキスト ボックス 177"/>
        <xdr:cNvSpPr txBox="1"/>
      </xdr:nvSpPr>
      <xdr:spPr>
        <a:xfrm>
          <a:off x="35174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76,598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105257</xdr:rowOff>
    </xdr:from>
    <xdr:to>
      <xdr:col>4</xdr:col>
      <xdr:colOff>155575</xdr:colOff>
      <xdr:row>78</xdr:row>
      <xdr:rowOff>141833</xdr:rowOff>
    </xdr:to>
    <xdr:cxnSp macro="">
      <xdr:nvCxnSpPr>
        <xdr:cNvPr id="179" name="直線コネクタ 178"/>
        <xdr:cNvCxnSpPr/>
      </xdr:nvCxnSpPr>
      <xdr:spPr>
        <a:xfrm>
          <a:off x="2019300" y="13306907"/>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136753</xdr:rowOff>
    </xdr:from>
    <xdr:to>
      <xdr:col>4</xdr:col>
      <xdr:colOff>206375</xdr:colOff>
      <xdr:row>79</xdr:row>
      <xdr:rowOff>66903</xdr:rowOff>
    </xdr:to>
    <xdr:sp macro="" textlink="">
      <xdr:nvSpPr>
        <xdr:cNvPr id="180" name="フローチャート : 判断 179"/>
        <xdr:cNvSpPr/>
      </xdr:nvSpPr>
      <xdr:spPr>
        <a:xfrm>
          <a:off x="2857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58030</xdr:rowOff>
    </xdr:from>
    <xdr:ext cx="534377" cy="259045"/>
    <xdr:sp macro="" textlink="">
      <xdr:nvSpPr>
        <xdr:cNvPr id="181" name="テキスト ボックス 180"/>
        <xdr:cNvSpPr txBox="1"/>
      </xdr:nvSpPr>
      <xdr:spPr>
        <a:xfrm>
          <a:off x="2641111"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67844</xdr:rowOff>
    </xdr:from>
    <xdr:to>
      <xdr:col>2</xdr:col>
      <xdr:colOff>638175</xdr:colOff>
      <xdr:row>77</xdr:row>
      <xdr:rowOff>105257</xdr:rowOff>
    </xdr:to>
    <xdr:cxnSp macro="">
      <xdr:nvCxnSpPr>
        <xdr:cNvPr id="182" name="直線コネクタ 181"/>
        <xdr:cNvCxnSpPr/>
      </xdr:nvCxnSpPr>
      <xdr:spPr>
        <a:xfrm>
          <a:off x="1130300" y="13098044"/>
          <a:ext cx="889000" cy="20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118771</xdr:rowOff>
    </xdr:from>
    <xdr:to>
      <xdr:col>3</xdr:col>
      <xdr:colOff>3175</xdr:colOff>
      <xdr:row>77</xdr:row>
      <xdr:rowOff>48921</xdr:rowOff>
    </xdr:to>
    <xdr:sp macro="" textlink="">
      <xdr:nvSpPr>
        <xdr:cNvPr id="183" name="フローチャート : 判断 182"/>
        <xdr:cNvSpPr/>
      </xdr:nvSpPr>
      <xdr:spPr>
        <a:xfrm>
          <a:off x="1968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65447</xdr:rowOff>
    </xdr:from>
    <xdr:ext cx="534377" cy="259045"/>
    <xdr:sp macro="" textlink="">
      <xdr:nvSpPr>
        <xdr:cNvPr id="184" name="テキスト ボックス 183"/>
        <xdr:cNvSpPr txBox="1"/>
      </xdr:nvSpPr>
      <xdr:spPr>
        <a:xfrm>
          <a:off x="1752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53391</xdr:rowOff>
    </xdr:from>
    <xdr:to>
      <xdr:col>1</xdr:col>
      <xdr:colOff>485775</xdr:colOff>
      <xdr:row>72</xdr:row>
      <xdr:rowOff>154991</xdr:rowOff>
    </xdr:to>
    <xdr:sp macro="" textlink="">
      <xdr:nvSpPr>
        <xdr:cNvPr id="185" name="フローチャート : 判断 184"/>
        <xdr:cNvSpPr/>
      </xdr:nvSpPr>
      <xdr:spPr>
        <a:xfrm>
          <a:off x="1079500" y="123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68</xdr:rowOff>
    </xdr:from>
    <xdr:ext cx="534377" cy="259045"/>
    <xdr:sp macro="" textlink="">
      <xdr:nvSpPr>
        <xdr:cNvPr id="186" name="テキスト ボックス 185"/>
        <xdr:cNvSpPr txBox="1"/>
      </xdr:nvSpPr>
      <xdr:spPr>
        <a:xfrm>
          <a:off x="863111" y="121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116713</xdr:rowOff>
    </xdr:from>
    <xdr:to>
      <xdr:col>6</xdr:col>
      <xdr:colOff>561975</xdr:colOff>
      <xdr:row>75</xdr:row>
      <xdr:rowOff>46863</xdr:rowOff>
    </xdr:to>
    <xdr:sp macro="" textlink="">
      <xdr:nvSpPr>
        <xdr:cNvPr id="192" name="円/楕円 191"/>
        <xdr:cNvSpPr/>
      </xdr:nvSpPr>
      <xdr:spPr>
        <a:xfrm>
          <a:off x="4584700" y="128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139590</xdr:rowOff>
    </xdr:from>
    <xdr:ext cx="534377" cy="259045"/>
    <xdr:sp macro="" textlink="">
      <xdr:nvSpPr>
        <xdr:cNvPr id="193" name="民生費該当値テキスト"/>
        <xdr:cNvSpPr txBox="1"/>
      </xdr:nvSpPr>
      <xdr:spPr>
        <a:xfrm>
          <a:off x="4686300" y="12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18720</xdr:rowOff>
    </xdr:from>
    <xdr:to>
      <xdr:col>5</xdr:col>
      <xdr:colOff>409575</xdr:colOff>
      <xdr:row>77</xdr:row>
      <xdr:rowOff>120320</xdr:rowOff>
    </xdr:to>
    <xdr:sp macro="" textlink="">
      <xdr:nvSpPr>
        <xdr:cNvPr id="194" name="円/楕円 193"/>
        <xdr:cNvSpPr/>
      </xdr:nvSpPr>
      <xdr:spPr>
        <a:xfrm>
          <a:off x="3746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77</xdr:row>
      <xdr:rowOff>111447</xdr:rowOff>
    </xdr:from>
    <xdr:ext cx="534377" cy="259045"/>
    <xdr:sp macro="" textlink="">
      <xdr:nvSpPr>
        <xdr:cNvPr id="195" name="テキスト ボックス 194"/>
        <xdr:cNvSpPr txBox="1"/>
      </xdr:nvSpPr>
      <xdr:spPr>
        <a:xfrm>
          <a:off x="3517411" y="13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91033</xdr:rowOff>
    </xdr:from>
    <xdr:to>
      <xdr:col>4</xdr:col>
      <xdr:colOff>206375</xdr:colOff>
      <xdr:row>79</xdr:row>
      <xdr:rowOff>21183</xdr:rowOff>
    </xdr:to>
    <xdr:sp macro="" textlink="">
      <xdr:nvSpPr>
        <xdr:cNvPr id="196" name="円/楕円 195"/>
        <xdr:cNvSpPr/>
      </xdr:nvSpPr>
      <xdr:spPr>
        <a:xfrm>
          <a:off x="2857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37710</xdr:rowOff>
    </xdr:from>
    <xdr:ext cx="534377" cy="259045"/>
    <xdr:sp macro="" textlink="">
      <xdr:nvSpPr>
        <xdr:cNvPr id="197" name="テキスト ボックス 196"/>
        <xdr:cNvSpPr txBox="1"/>
      </xdr:nvSpPr>
      <xdr:spPr>
        <a:xfrm>
          <a:off x="2641111" y="132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54457</xdr:rowOff>
    </xdr:from>
    <xdr:to>
      <xdr:col>3</xdr:col>
      <xdr:colOff>3175</xdr:colOff>
      <xdr:row>77</xdr:row>
      <xdr:rowOff>156057</xdr:rowOff>
    </xdr:to>
    <xdr:sp macro="" textlink="">
      <xdr:nvSpPr>
        <xdr:cNvPr id="198" name="円/楕円 197"/>
        <xdr:cNvSpPr/>
      </xdr:nvSpPr>
      <xdr:spPr>
        <a:xfrm>
          <a:off x="1968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147184</xdr:rowOff>
    </xdr:from>
    <xdr:ext cx="534377" cy="259045"/>
    <xdr:sp macro="" textlink="">
      <xdr:nvSpPr>
        <xdr:cNvPr id="199" name="テキスト ボックス 198"/>
        <xdr:cNvSpPr txBox="1"/>
      </xdr:nvSpPr>
      <xdr:spPr>
        <a:xfrm>
          <a:off x="1752111" y="1334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17044</xdr:rowOff>
    </xdr:from>
    <xdr:to>
      <xdr:col>1</xdr:col>
      <xdr:colOff>485775</xdr:colOff>
      <xdr:row>76</xdr:row>
      <xdr:rowOff>118644</xdr:rowOff>
    </xdr:to>
    <xdr:sp macro="" textlink="">
      <xdr:nvSpPr>
        <xdr:cNvPr id="200" name="円/楕円 199"/>
        <xdr:cNvSpPr/>
      </xdr:nvSpPr>
      <xdr:spPr>
        <a:xfrm>
          <a:off x="1079500" y="13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109771</xdr:rowOff>
    </xdr:from>
    <xdr:ext cx="534377" cy="259045"/>
    <xdr:sp macro="" textlink="">
      <xdr:nvSpPr>
        <xdr:cNvPr id="201" name="テキスト ボックス 200"/>
        <xdr:cNvSpPr txBox="1"/>
      </xdr:nvSpPr>
      <xdr:spPr>
        <a:xfrm>
          <a:off x="863111" y="131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42317</xdr:rowOff>
    </xdr:from>
    <xdr:to>
      <xdr:col>6</xdr:col>
      <xdr:colOff>510540</xdr:colOff>
      <xdr:row>98</xdr:row>
      <xdr:rowOff>105029</xdr:rowOff>
    </xdr:to>
    <xdr:cxnSp macro="">
      <xdr:nvCxnSpPr>
        <xdr:cNvPr id="224" name="直線コネクタ 223"/>
        <xdr:cNvCxnSpPr/>
      </xdr:nvCxnSpPr>
      <xdr:spPr>
        <a:xfrm flipV="1">
          <a:off x="4633595" y="15987167"/>
          <a:ext cx="1270" cy="919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108856</xdr:rowOff>
    </xdr:from>
    <xdr:ext cx="534377" cy="259045"/>
    <xdr:sp macro="" textlink="">
      <xdr:nvSpPr>
        <xdr:cNvPr id="225" name="衛生費最小値テキスト"/>
        <xdr:cNvSpPr txBox="1"/>
      </xdr:nvSpPr>
      <xdr:spPr>
        <a:xfrm>
          <a:off x="4686300" y="169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16,455</a:t>
          </a:r>
          <a:endParaRPr kumimoji="1" lang="ja-JP" altLang="en-US" sz="1000" b="1">
            <a:latin typeface="ＭＳ Ｐゴシック"/>
          </a:endParaRPr>
        </a:p>
      </xdr:txBody>
    </xdr:sp>
    <xdr:clientData/>
  </xdr:oneCellAnchor>
  <xdr:twoCellAnchor>
    <xdr:from>
      <xdr:col>6</xdr:col>
      <xdr:colOff>422275</xdr:colOff>
      <xdr:row>98</xdr:row>
      <xdr:rowOff>105029</xdr:rowOff>
    </xdr:from>
    <xdr:to>
      <xdr:col>6</xdr:col>
      <xdr:colOff>600075</xdr:colOff>
      <xdr:row>98</xdr:row>
      <xdr:rowOff>105029</xdr:rowOff>
    </xdr:to>
    <xdr:cxnSp macro="">
      <xdr:nvCxnSpPr>
        <xdr:cNvPr id="226" name="直線コネクタ 225"/>
        <xdr:cNvCxnSpPr/>
      </xdr:nvCxnSpPr>
      <xdr:spPr>
        <a:xfrm>
          <a:off x="4546600" y="1690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160444</xdr:rowOff>
    </xdr:from>
    <xdr:ext cx="534377" cy="259045"/>
    <xdr:sp macro="" textlink="">
      <xdr:nvSpPr>
        <xdr:cNvPr id="227" name="衛生費最大値テキスト"/>
        <xdr:cNvSpPr txBox="1"/>
      </xdr:nvSpPr>
      <xdr:spPr>
        <a:xfrm>
          <a:off x="4686300" y="157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28,528</a:t>
          </a:r>
          <a:endParaRPr kumimoji="1" lang="ja-JP" altLang="en-US" sz="1000" b="1">
            <a:latin typeface="ＭＳ Ｐゴシック"/>
          </a:endParaRPr>
        </a:p>
      </xdr:txBody>
    </xdr:sp>
    <xdr:clientData/>
  </xdr:oneCellAnchor>
  <xdr:twoCellAnchor>
    <xdr:from>
      <xdr:col>6</xdr:col>
      <xdr:colOff>422275</xdr:colOff>
      <xdr:row>93</xdr:row>
      <xdr:rowOff>42317</xdr:rowOff>
    </xdr:from>
    <xdr:to>
      <xdr:col>6</xdr:col>
      <xdr:colOff>600075</xdr:colOff>
      <xdr:row>93</xdr:row>
      <xdr:rowOff>42317</xdr:rowOff>
    </xdr:to>
    <xdr:cxnSp macro="">
      <xdr:nvCxnSpPr>
        <xdr:cNvPr id="228" name="直線コネクタ 227"/>
        <xdr:cNvCxnSpPr/>
      </xdr:nvCxnSpPr>
      <xdr:spPr>
        <a:xfrm>
          <a:off x="4546600" y="159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42317</xdr:rowOff>
    </xdr:from>
    <xdr:to>
      <xdr:col>6</xdr:col>
      <xdr:colOff>511175</xdr:colOff>
      <xdr:row>94</xdr:row>
      <xdr:rowOff>43154</xdr:rowOff>
    </xdr:to>
    <xdr:cxnSp macro="">
      <xdr:nvCxnSpPr>
        <xdr:cNvPr id="229" name="直線コネクタ 228"/>
        <xdr:cNvCxnSpPr/>
      </xdr:nvCxnSpPr>
      <xdr:spPr>
        <a:xfrm flipV="1">
          <a:off x="3797300" y="15987167"/>
          <a:ext cx="838200" cy="17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111980</xdr:rowOff>
    </xdr:from>
    <xdr:ext cx="534377" cy="259045"/>
    <xdr:sp macro="" textlink="">
      <xdr:nvSpPr>
        <xdr:cNvPr id="230" name="衛生費平均値テキスト"/>
        <xdr:cNvSpPr txBox="1"/>
      </xdr:nvSpPr>
      <xdr:spPr>
        <a:xfrm>
          <a:off x="4686300" y="1639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22,164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133553</xdr:rowOff>
    </xdr:from>
    <xdr:to>
      <xdr:col>6</xdr:col>
      <xdr:colOff>561975</xdr:colOff>
      <xdr:row>96</xdr:row>
      <xdr:rowOff>63703</xdr:rowOff>
    </xdr:to>
    <xdr:sp macro="" textlink="">
      <xdr:nvSpPr>
        <xdr:cNvPr id="231" name="フローチャート : 判断 230"/>
        <xdr:cNvSpPr/>
      </xdr:nvSpPr>
      <xdr:spPr>
        <a:xfrm>
          <a:off x="4584700" y="1642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76606</xdr:rowOff>
    </xdr:from>
    <xdr:to>
      <xdr:col>5</xdr:col>
      <xdr:colOff>358775</xdr:colOff>
      <xdr:row>94</xdr:row>
      <xdr:rowOff>43154</xdr:rowOff>
    </xdr:to>
    <xdr:cxnSp macro="">
      <xdr:nvCxnSpPr>
        <xdr:cNvPr id="232" name="直線コネクタ 231"/>
        <xdr:cNvCxnSpPr/>
      </xdr:nvCxnSpPr>
      <xdr:spPr>
        <a:xfrm>
          <a:off x="2908300" y="16021456"/>
          <a:ext cx="889000" cy="1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46989</xdr:rowOff>
    </xdr:from>
    <xdr:to>
      <xdr:col>5</xdr:col>
      <xdr:colOff>409575</xdr:colOff>
      <xdr:row>95</xdr:row>
      <xdr:rowOff>148589</xdr:rowOff>
    </xdr:to>
    <xdr:sp macro="" textlink="">
      <xdr:nvSpPr>
        <xdr:cNvPr id="233" name="フローチャート : 判断 232"/>
        <xdr:cNvSpPr/>
      </xdr:nvSpPr>
      <xdr:spPr>
        <a:xfrm>
          <a:off x="3746500" y="1633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139716</xdr:rowOff>
    </xdr:from>
    <xdr:ext cx="534377" cy="259045"/>
    <xdr:sp macro="" textlink="">
      <xdr:nvSpPr>
        <xdr:cNvPr id="234" name="テキスト ボックス 233"/>
        <xdr:cNvSpPr txBox="1"/>
      </xdr:nvSpPr>
      <xdr:spPr>
        <a:xfrm>
          <a:off x="3517411" y="164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76606</xdr:rowOff>
    </xdr:from>
    <xdr:to>
      <xdr:col>4</xdr:col>
      <xdr:colOff>155575</xdr:colOff>
      <xdr:row>93</xdr:row>
      <xdr:rowOff>134138</xdr:rowOff>
    </xdr:to>
    <xdr:cxnSp macro="">
      <xdr:nvCxnSpPr>
        <xdr:cNvPr id="235" name="直線コネクタ 234"/>
        <xdr:cNvCxnSpPr/>
      </xdr:nvCxnSpPr>
      <xdr:spPr>
        <a:xfrm flipV="1">
          <a:off x="2019300" y="16021456"/>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166852</xdr:rowOff>
    </xdr:from>
    <xdr:to>
      <xdr:col>4</xdr:col>
      <xdr:colOff>206375</xdr:colOff>
      <xdr:row>96</xdr:row>
      <xdr:rowOff>97002</xdr:rowOff>
    </xdr:to>
    <xdr:sp macro="" textlink="">
      <xdr:nvSpPr>
        <xdr:cNvPr id="236" name="フローチャート : 判断 235"/>
        <xdr:cNvSpPr/>
      </xdr:nvSpPr>
      <xdr:spPr>
        <a:xfrm>
          <a:off x="2857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88129</xdr:rowOff>
    </xdr:from>
    <xdr:ext cx="534377" cy="259045"/>
    <xdr:sp macro="" textlink="">
      <xdr:nvSpPr>
        <xdr:cNvPr id="237" name="テキスト ボックス 236"/>
        <xdr:cNvSpPr txBox="1"/>
      </xdr:nvSpPr>
      <xdr:spPr>
        <a:xfrm>
          <a:off x="2641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109982</xdr:rowOff>
    </xdr:from>
    <xdr:to>
      <xdr:col>2</xdr:col>
      <xdr:colOff>638175</xdr:colOff>
      <xdr:row>93</xdr:row>
      <xdr:rowOff>134138</xdr:rowOff>
    </xdr:to>
    <xdr:cxnSp macro="">
      <xdr:nvCxnSpPr>
        <xdr:cNvPr id="238" name="直線コネクタ 237"/>
        <xdr:cNvCxnSpPr/>
      </xdr:nvCxnSpPr>
      <xdr:spPr>
        <a:xfrm>
          <a:off x="1130300" y="15711932"/>
          <a:ext cx="889000" cy="3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103987</xdr:rowOff>
    </xdr:from>
    <xdr:to>
      <xdr:col>3</xdr:col>
      <xdr:colOff>3175</xdr:colOff>
      <xdr:row>96</xdr:row>
      <xdr:rowOff>34137</xdr:rowOff>
    </xdr:to>
    <xdr:sp macro="" textlink="">
      <xdr:nvSpPr>
        <xdr:cNvPr id="239" name="フローチャート : 判断 238"/>
        <xdr:cNvSpPr/>
      </xdr:nvSpPr>
      <xdr:spPr>
        <a:xfrm>
          <a:off x="1968500" y="1639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25264</xdr:rowOff>
    </xdr:from>
    <xdr:ext cx="534377" cy="259045"/>
    <xdr:sp macro="" textlink="">
      <xdr:nvSpPr>
        <xdr:cNvPr id="240" name="テキスト ボックス 239"/>
        <xdr:cNvSpPr txBox="1"/>
      </xdr:nvSpPr>
      <xdr:spPr>
        <a:xfrm>
          <a:off x="1752111" y="164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91</xdr:row>
      <xdr:rowOff>82956</xdr:rowOff>
    </xdr:from>
    <xdr:to>
      <xdr:col>1</xdr:col>
      <xdr:colOff>485775</xdr:colOff>
      <xdr:row>92</xdr:row>
      <xdr:rowOff>13106</xdr:rowOff>
    </xdr:to>
    <xdr:sp macro="" textlink="">
      <xdr:nvSpPr>
        <xdr:cNvPr id="241" name="フローチャート : 判断 240"/>
        <xdr:cNvSpPr/>
      </xdr:nvSpPr>
      <xdr:spPr>
        <a:xfrm>
          <a:off x="1079500" y="156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4233</xdr:rowOff>
    </xdr:from>
    <xdr:ext cx="534377" cy="259045"/>
    <xdr:sp macro="" textlink="">
      <xdr:nvSpPr>
        <xdr:cNvPr id="242" name="テキスト ボックス 241"/>
        <xdr:cNvSpPr txBox="1"/>
      </xdr:nvSpPr>
      <xdr:spPr>
        <a:xfrm>
          <a:off x="863111" y="157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31,828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162967</xdr:rowOff>
    </xdr:from>
    <xdr:to>
      <xdr:col>6</xdr:col>
      <xdr:colOff>561975</xdr:colOff>
      <xdr:row>93</xdr:row>
      <xdr:rowOff>93117</xdr:rowOff>
    </xdr:to>
    <xdr:sp macro="" textlink="">
      <xdr:nvSpPr>
        <xdr:cNvPr id="248" name="円/楕円 247"/>
        <xdr:cNvSpPr/>
      </xdr:nvSpPr>
      <xdr:spPr>
        <a:xfrm>
          <a:off x="4584700" y="159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115994</xdr:rowOff>
    </xdr:from>
    <xdr:ext cx="534377" cy="259045"/>
    <xdr:sp macro="" textlink="">
      <xdr:nvSpPr>
        <xdr:cNvPr id="249" name="衛生費該当値テキスト"/>
        <xdr:cNvSpPr txBox="1"/>
      </xdr:nvSpPr>
      <xdr:spPr>
        <a:xfrm>
          <a:off x="4686300" y="158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163804</xdr:rowOff>
    </xdr:from>
    <xdr:to>
      <xdr:col>5</xdr:col>
      <xdr:colOff>409575</xdr:colOff>
      <xdr:row>94</xdr:row>
      <xdr:rowOff>93954</xdr:rowOff>
    </xdr:to>
    <xdr:sp macro="" textlink="">
      <xdr:nvSpPr>
        <xdr:cNvPr id="250" name="円/楕円 249"/>
        <xdr:cNvSpPr/>
      </xdr:nvSpPr>
      <xdr:spPr>
        <a:xfrm>
          <a:off x="3746500" y="161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92</xdr:row>
      <xdr:rowOff>110481</xdr:rowOff>
    </xdr:from>
    <xdr:ext cx="534377" cy="259045"/>
    <xdr:sp macro="" textlink="">
      <xdr:nvSpPr>
        <xdr:cNvPr id="251" name="テキスト ボックス 250"/>
        <xdr:cNvSpPr txBox="1"/>
      </xdr:nvSpPr>
      <xdr:spPr>
        <a:xfrm>
          <a:off x="3517411" y="1588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25806</xdr:rowOff>
    </xdr:from>
    <xdr:to>
      <xdr:col>4</xdr:col>
      <xdr:colOff>206375</xdr:colOff>
      <xdr:row>93</xdr:row>
      <xdr:rowOff>127406</xdr:rowOff>
    </xdr:to>
    <xdr:sp macro="" textlink="">
      <xdr:nvSpPr>
        <xdr:cNvPr id="252" name="円/楕円 251"/>
        <xdr:cNvSpPr/>
      </xdr:nvSpPr>
      <xdr:spPr>
        <a:xfrm>
          <a:off x="2857500" y="159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143933</xdr:rowOff>
    </xdr:from>
    <xdr:ext cx="534377" cy="259045"/>
    <xdr:sp macro="" textlink="">
      <xdr:nvSpPr>
        <xdr:cNvPr id="253" name="テキスト ボックス 252"/>
        <xdr:cNvSpPr txBox="1"/>
      </xdr:nvSpPr>
      <xdr:spPr>
        <a:xfrm>
          <a:off x="2641111" y="157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83338</xdr:rowOff>
    </xdr:from>
    <xdr:to>
      <xdr:col>3</xdr:col>
      <xdr:colOff>3175</xdr:colOff>
      <xdr:row>94</xdr:row>
      <xdr:rowOff>13488</xdr:rowOff>
    </xdr:to>
    <xdr:sp macro="" textlink="">
      <xdr:nvSpPr>
        <xdr:cNvPr id="254" name="円/楕円 253"/>
        <xdr:cNvSpPr/>
      </xdr:nvSpPr>
      <xdr:spPr>
        <a:xfrm>
          <a:off x="1968500" y="160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30015</xdr:rowOff>
    </xdr:from>
    <xdr:ext cx="534377" cy="259045"/>
    <xdr:sp macro="" textlink="">
      <xdr:nvSpPr>
        <xdr:cNvPr id="255" name="テキスト ボックス 254"/>
        <xdr:cNvSpPr txBox="1"/>
      </xdr:nvSpPr>
      <xdr:spPr>
        <a:xfrm>
          <a:off x="1752111" y="158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27,323</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59182</xdr:rowOff>
    </xdr:from>
    <xdr:to>
      <xdr:col>1</xdr:col>
      <xdr:colOff>485775</xdr:colOff>
      <xdr:row>91</xdr:row>
      <xdr:rowOff>160782</xdr:rowOff>
    </xdr:to>
    <xdr:sp macro="" textlink="">
      <xdr:nvSpPr>
        <xdr:cNvPr id="256" name="円/楕円 255"/>
        <xdr:cNvSpPr/>
      </xdr:nvSpPr>
      <xdr:spPr>
        <a:xfrm>
          <a:off x="1079500" y="156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5859</xdr:rowOff>
    </xdr:from>
    <xdr:ext cx="534377" cy="259045"/>
    <xdr:sp macro="" textlink="">
      <xdr:nvSpPr>
        <xdr:cNvPr id="257" name="テキスト ボックス 256"/>
        <xdr:cNvSpPr txBox="1"/>
      </xdr:nvSpPr>
      <xdr:spPr>
        <a:xfrm>
          <a:off x="863111" y="154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5817</xdr:rowOff>
    </xdr:from>
    <xdr:to>
      <xdr:col>15</xdr:col>
      <xdr:colOff>180340</xdr:colOff>
      <xdr:row>38</xdr:row>
      <xdr:rowOff>88265</xdr:rowOff>
    </xdr:to>
    <xdr:cxnSp macro="">
      <xdr:nvCxnSpPr>
        <xdr:cNvPr id="279" name="直線コネクタ 278"/>
        <xdr:cNvCxnSpPr/>
      </xdr:nvCxnSpPr>
      <xdr:spPr>
        <a:xfrm flipV="1">
          <a:off x="10475595" y="6349467"/>
          <a:ext cx="1270" cy="253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92092</xdr:rowOff>
    </xdr:from>
    <xdr:ext cx="469744" cy="259045"/>
    <xdr:sp macro="" textlink="">
      <xdr:nvSpPr>
        <xdr:cNvPr id="280" name="労働費最小値テキスト"/>
        <xdr:cNvSpPr txBox="1"/>
      </xdr:nvSpPr>
      <xdr:spPr>
        <a:xfrm>
          <a:off x="10528300"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38</xdr:row>
      <xdr:rowOff>88265</xdr:rowOff>
    </xdr:from>
    <xdr:to>
      <xdr:col>15</xdr:col>
      <xdr:colOff>269875</xdr:colOff>
      <xdr:row>38</xdr:row>
      <xdr:rowOff>88265</xdr:rowOff>
    </xdr:to>
    <xdr:cxnSp macro="">
      <xdr:nvCxnSpPr>
        <xdr:cNvPr id="281" name="直線コネクタ 280"/>
        <xdr:cNvCxnSpPr/>
      </xdr:nvCxnSpPr>
      <xdr:spPr>
        <a:xfrm>
          <a:off x="10388600" y="660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123944</xdr:rowOff>
    </xdr:from>
    <xdr:ext cx="469744" cy="259045"/>
    <xdr:sp macro="" textlink="">
      <xdr:nvSpPr>
        <xdr:cNvPr id="282" name="労働費最大値テキスト"/>
        <xdr:cNvSpPr txBox="1"/>
      </xdr:nvSpPr>
      <xdr:spPr>
        <a:xfrm>
          <a:off x="10528300" y="61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a:t>
          </a:r>
          <a:endParaRPr kumimoji="1" lang="ja-JP" altLang="en-US" sz="1000" b="1">
            <a:latin typeface="ＭＳ Ｐゴシック"/>
          </a:endParaRPr>
        </a:p>
      </xdr:txBody>
    </xdr:sp>
    <xdr:clientData/>
  </xdr:oneCellAnchor>
  <xdr:twoCellAnchor>
    <xdr:from>
      <xdr:col>15</xdr:col>
      <xdr:colOff>92075</xdr:colOff>
      <xdr:row>37</xdr:row>
      <xdr:rowOff>5817</xdr:rowOff>
    </xdr:from>
    <xdr:to>
      <xdr:col>15</xdr:col>
      <xdr:colOff>269875</xdr:colOff>
      <xdr:row>37</xdr:row>
      <xdr:rowOff>5817</xdr:rowOff>
    </xdr:to>
    <xdr:cxnSp macro="">
      <xdr:nvCxnSpPr>
        <xdr:cNvPr id="283" name="直線コネクタ 282"/>
        <xdr:cNvCxnSpPr/>
      </xdr:nvCxnSpPr>
      <xdr:spPr>
        <a:xfrm>
          <a:off x="10388600" y="634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57785</xdr:rowOff>
    </xdr:from>
    <xdr:to>
      <xdr:col>15</xdr:col>
      <xdr:colOff>180975</xdr:colOff>
      <xdr:row>37</xdr:row>
      <xdr:rowOff>93370</xdr:rowOff>
    </xdr:to>
    <xdr:cxnSp macro="">
      <xdr:nvCxnSpPr>
        <xdr:cNvPr id="284" name="直線コネクタ 283"/>
        <xdr:cNvCxnSpPr/>
      </xdr:nvCxnSpPr>
      <xdr:spPr>
        <a:xfrm>
          <a:off x="9639300" y="6401435"/>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84497</xdr:rowOff>
    </xdr:from>
    <xdr:ext cx="469744" cy="259045"/>
    <xdr:sp macro="" textlink="">
      <xdr:nvSpPr>
        <xdr:cNvPr id="285" name="労働費平均値テキスト"/>
        <xdr:cNvSpPr txBox="1"/>
      </xdr:nvSpPr>
      <xdr:spPr>
        <a:xfrm>
          <a:off x="10528300" y="64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3,060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103378</xdr:rowOff>
    </xdr:from>
    <xdr:to>
      <xdr:col>15</xdr:col>
      <xdr:colOff>231775</xdr:colOff>
      <xdr:row>38</xdr:row>
      <xdr:rowOff>33528</xdr:rowOff>
    </xdr:to>
    <xdr:sp macro="" textlink="">
      <xdr:nvSpPr>
        <xdr:cNvPr id="286" name="フローチャート : 判断 285"/>
        <xdr:cNvSpPr/>
      </xdr:nvSpPr>
      <xdr:spPr>
        <a:xfrm>
          <a:off x="104267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106553</xdr:rowOff>
    </xdr:from>
    <xdr:to>
      <xdr:col>14</xdr:col>
      <xdr:colOff>28575</xdr:colOff>
      <xdr:row>37</xdr:row>
      <xdr:rowOff>57785</xdr:rowOff>
    </xdr:to>
    <xdr:cxnSp macro="">
      <xdr:nvCxnSpPr>
        <xdr:cNvPr id="287" name="直線コネクタ 286"/>
        <xdr:cNvCxnSpPr/>
      </xdr:nvCxnSpPr>
      <xdr:spPr>
        <a:xfrm>
          <a:off x="8750300" y="6278753"/>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162814</xdr:rowOff>
    </xdr:from>
    <xdr:to>
      <xdr:col>14</xdr:col>
      <xdr:colOff>79375</xdr:colOff>
      <xdr:row>37</xdr:row>
      <xdr:rowOff>92964</xdr:rowOff>
    </xdr:to>
    <xdr:sp macro="" textlink="">
      <xdr:nvSpPr>
        <xdr:cNvPr id="288" name="フローチャート : 判断 287"/>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109491</xdr:rowOff>
    </xdr:from>
    <xdr:ext cx="469744" cy="259045"/>
    <xdr:sp macro="" textlink="">
      <xdr:nvSpPr>
        <xdr:cNvPr id="289" name="テキスト ボックス 288"/>
        <xdr:cNvSpPr txBox="1"/>
      </xdr:nvSpPr>
      <xdr:spPr>
        <a:xfrm>
          <a:off x="9391727"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64948</xdr:rowOff>
    </xdr:from>
    <xdr:to>
      <xdr:col>12</xdr:col>
      <xdr:colOff>511175</xdr:colOff>
      <xdr:row>36</xdr:row>
      <xdr:rowOff>106553</xdr:rowOff>
    </xdr:to>
    <xdr:cxnSp macro="">
      <xdr:nvCxnSpPr>
        <xdr:cNvPr id="290" name="直線コネクタ 289"/>
        <xdr:cNvCxnSpPr/>
      </xdr:nvCxnSpPr>
      <xdr:spPr>
        <a:xfrm>
          <a:off x="7861300" y="6065698"/>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95758</xdr:rowOff>
    </xdr:from>
    <xdr:to>
      <xdr:col>12</xdr:col>
      <xdr:colOff>561975</xdr:colOff>
      <xdr:row>37</xdr:row>
      <xdr:rowOff>25908</xdr:rowOff>
    </xdr:to>
    <xdr:sp macro="" textlink="">
      <xdr:nvSpPr>
        <xdr:cNvPr id="291" name="フローチャート : 判断 290"/>
        <xdr:cNvSpPr/>
      </xdr:nvSpPr>
      <xdr:spPr>
        <a:xfrm>
          <a:off x="8699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17035</xdr:rowOff>
    </xdr:from>
    <xdr:ext cx="469744" cy="259045"/>
    <xdr:sp macro="" textlink="">
      <xdr:nvSpPr>
        <xdr:cNvPr id="292" name="テキスト ボックス 291"/>
        <xdr:cNvSpPr txBox="1"/>
      </xdr:nvSpPr>
      <xdr:spPr>
        <a:xfrm>
          <a:off x="8515427"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147625</xdr:rowOff>
    </xdr:from>
    <xdr:to>
      <xdr:col>11</xdr:col>
      <xdr:colOff>307975</xdr:colOff>
      <xdr:row>35</xdr:row>
      <xdr:rowOff>64948</xdr:rowOff>
    </xdr:to>
    <xdr:cxnSp macro="">
      <xdr:nvCxnSpPr>
        <xdr:cNvPr id="293" name="直線コネクタ 292"/>
        <xdr:cNvCxnSpPr/>
      </xdr:nvCxnSpPr>
      <xdr:spPr>
        <a:xfrm>
          <a:off x="6972300" y="5805475"/>
          <a:ext cx="8890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124790</xdr:rowOff>
    </xdr:from>
    <xdr:to>
      <xdr:col>11</xdr:col>
      <xdr:colOff>358775</xdr:colOff>
      <xdr:row>35</xdr:row>
      <xdr:rowOff>54940</xdr:rowOff>
    </xdr:to>
    <xdr:sp macro="" textlink="">
      <xdr:nvSpPr>
        <xdr:cNvPr id="294" name="フローチャート : 判断 293"/>
        <xdr:cNvSpPr/>
      </xdr:nvSpPr>
      <xdr:spPr>
        <a:xfrm>
          <a:off x="7810500" y="59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71467</xdr:rowOff>
    </xdr:from>
    <xdr:ext cx="469744" cy="259045"/>
    <xdr:sp macro="" textlink="">
      <xdr:nvSpPr>
        <xdr:cNvPr id="295" name="テキスト ボックス 294"/>
        <xdr:cNvSpPr txBox="1"/>
      </xdr:nvSpPr>
      <xdr:spPr>
        <a:xfrm>
          <a:off x="7626427" y="572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65506</xdr:rowOff>
    </xdr:from>
    <xdr:to>
      <xdr:col>10</xdr:col>
      <xdr:colOff>155575</xdr:colOff>
      <xdr:row>31</xdr:row>
      <xdr:rowOff>167106</xdr:rowOff>
    </xdr:to>
    <xdr:sp macro="" textlink="">
      <xdr:nvSpPr>
        <xdr:cNvPr id="296" name="フローチャート : 判断 295"/>
        <xdr:cNvSpPr/>
      </xdr:nvSpPr>
      <xdr:spPr>
        <a:xfrm>
          <a:off x="6921500" y="538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12183</xdr:rowOff>
    </xdr:from>
    <xdr:ext cx="534377" cy="259045"/>
    <xdr:sp macro="" textlink="">
      <xdr:nvSpPr>
        <xdr:cNvPr id="297" name="テキスト ボックス 296"/>
        <xdr:cNvSpPr txBox="1"/>
      </xdr:nvSpPr>
      <xdr:spPr>
        <a:xfrm>
          <a:off x="6705111" y="51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42570</xdr:rowOff>
    </xdr:from>
    <xdr:to>
      <xdr:col>15</xdr:col>
      <xdr:colOff>231775</xdr:colOff>
      <xdr:row>37</xdr:row>
      <xdr:rowOff>144170</xdr:rowOff>
    </xdr:to>
    <xdr:sp macro="" textlink="">
      <xdr:nvSpPr>
        <xdr:cNvPr id="303" name="円/楕円 302"/>
        <xdr:cNvSpPr/>
      </xdr:nvSpPr>
      <xdr:spPr>
        <a:xfrm>
          <a:off x="10426700" y="63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128947</xdr:rowOff>
    </xdr:from>
    <xdr:ext cx="469744" cy="259045"/>
    <xdr:sp macro="" textlink="">
      <xdr:nvSpPr>
        <xdr:cNvPr id="304" name="労働費該当値テキスト"/>
        <xdr:cNvSpPr txBox="1"/>
      </xdr:nvSpPr>
      <xdr:spPr>
        <a:xfrm>
          <a:off x="10528300" y="63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6985</xdr:rowOff>
    </xdr:from>
    <xdr:to>
      <xdr:col>14</xdr:col>
      <xdr:colOff>79375</xdr:colOff>
      <xdr:row>37</xdr:row>
      <xdr:rowOff>108585</xdr:rowOff>
    </xdr:to>
    <xdr:sp macro="" textlink="">
      <xdr:nvSpPr>
        <xdr:cNvPr id="305" name="円/楕円 304"/>
        <xdr:cNvSpPr/>
      </xdr:nvSpPr>
      <xdr:spPr>
        <a:xfrm>
          <a:off x="9588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99712</xdr:rowOff>
    </xdr:from>
    <xdr:ext cx="469744" cy="259045"/>
    <xdr:sp macro="" textlink="">
      <xdr:nvSpPr>
        <xdr:cNvPr id="306" name="テキスト ボックス 305"/>
        <xdr:cNvSpPr txBox="1"/>
      </xdr:nvSpPr>
      <xdr:spPr>
        <a:xfrm>
          <a:off x="9391727" y="64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55753</xdr:rowOff>
    </xdr:from>
    <xdr:to>
      <xdr:col>12</xdr:col>
      <xdr:colOff>561975</xdr:colOff>
      <xdr:row>36</xdr:row>
      <xdr:rowOff>157353</xdr:rowOff>
    </xdr:to>
    <xdr:sp macro="" textlink="">
      <xdr:nvSpPr>
        <xdr:cNvPr id="307" name="円/楕円 306"/>
        <xdr:cNvSpPr/>
      </xdr:nvSpPr>
      <xdr:spPr>
        <a:xfrm>
          <a:off x="8699500" y="62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2430</xdr:rowOff>
    </xdr:from>
    <xdr:ext cx="469744" cy="259045"/>
    <xdr:sp macro="" textlink="">
      <xdr:nvSpPr>
        <xdr:cNvPr id="308" name="テキスト ボックス 307"/>
        <xdr:cNvSpPr txBox="1"/>
      </xdr:nvSpPr>
      <xdr:spPr>
        <a:xfrm>
          <a:off x="8515427" y="600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14148</xdr:rowOff>
    </xdr:from>
    <xdr:to>
      <xdr:col>11</xdr:col>
      <xdr:colOff>358775</xdr:colOff>
      <xdr:row>35</xdr:row>
      <xdr:rowOff>115748</xdr:rowOff>
    </xdr:to>
    <xdr:sp macro="" textlink="">
      <xdr:nvSpPr>
        <xdr:cNvPr id="309" name="円/楕円 308"/>
        <xdr:cNvSpPr/>
      </xdr:nvSpPr>
      <xdr:spPr>
        <a:xfrm>
          <a:off x="7810500" y="60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106875</xdr:rowOff>
    </xdr:from>
    <xdr:ext cx="469744" cy="259045"/>
    <xdr:sp macro="" textlink="">
      <xdr:nvSpPr>
        <xdr:cNvPr id="310" name="テキスト ボックス 309"/>
        <xdr:cNvSpPr txBox="1"/>
      </xdr:nvSpPr>
      <xdr:spPr>
        <a:xfrm>
          <a:off x="7626427" y="610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96825</xdr:rowOff>
    </xdr:from>
    <xdr:to>
      <xdr:col>10</xdr:col>
      <xdr:colOff>155575</xdr:colOff>
      <xdr:row>34</xdr:row>
      <xdr:rowOff>26975</xdr:rowOff>
    </xdr:to>
    <xdr:sp macro="" textlink="">
      <xdr:nvSpPr>
        <xdr:cNvPr id="311" name="円/楕円 310"/>
        <xdr:cNvSpPr/>
      </xdr:nvSpPr>
      <xdr:spPr>
        <a:xfrm>
          <a:off x="6921500" y="57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18102</xdr:rowOff>
    </xdr:from>
    <xdr:ext cx="534377" cy="259045"/>
    <xdr:sp macro="" textlink="">
      <xdr:nvSpPr>
        <xdr:cNvPr id="312" name="テキスト ボックス 311"/>
        <xdr:cNvSpPr txBox="1"/>
      </xdr:nvSpPr>
      <xdr:spPr>
        <a:xfrm>
          <a:off x="6705111" y="58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3" name="テキスト ボックス 32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56</xdr:row>
      <xdr:rowOff>8941</xdr:rowOff>
    </xdr:from>
    <xdr:to>
      <xdr:col>15</xdr:col>
      <xdr:colOff>180340</xdr:colOff>
      <xdr:row>58</xdr:row>
      <xdr:rowOff>52558</xdr:rowOff>
    </xdr:to>
    <xdr:cxnSp macro="">
      <xdr:nvCxnSpPr>
        <xdr:cNvPr id="333" name="直線コネクタ 332"/>
        <xdr:cNvCxnSpPr/>
      </xdr:nvCxnSpPr>
      <xdr:spPr>
        <a:xfrm flipV="1">
          <a:off x="10475595" y="9610141"/>
          <a:ext cx="1270" cy="386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56385</xdr:rowOff>
    </xdr:from>
    <xdr:ext cx="534377" cy="259045"/>
    <xdr:sp macro="" textlink="">
      <xdr:nvSpPr>
        <xdr:cNvPr id="334" name="農林水産業費最小値テキスト"/>
        <xdr:cNvSpPr txBox="1"/>
      </xdr:nvSpPr>
      <xdr:spPr>
        <a:xfrm>
          <a:off x="10528300" y="1000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41,906</a:t>
          </a:r>
          <a:endParaRPr kumimoji="1" lang="ja-JP" altLang="en-US" sz="1000" b="1">
            <a:latin typeface="ＭＳ Ｐゴシック"/>
          </a:endParaRPr>
        </a:p>
      </xdr:txBody>
    </xdr:sp>
    <xdr:clientData/>
  </xdr:oneCellAnchor>
  <xdr:twoCellAnchor>
    <xdr:from>
      <xdr:col>15</xdr:col>
      <xdr:colOff>92075</xdr:colOff>
      <xdr:row>58</xdr:row>
      <xdr:rowOff>52558</xdr:rowOff>
    </xdr:from>
    <xdr:to>
      <xdr:col>15</xdr:col>
      <xdr:colOff>269875</xdr:colOff>
      <xdr:row>58</xdr:row>
      <xdr:rowOff>52558</xdr:rowOff>
    </xdr:to>
    <xdr:cxnSp macro="">
      <xdr:nvCxnSpPr>
        <xdr:cNvPr id="335" name="直線コネクタ 334"/>
        <xdr:cNvCxnSpPr/>
      </xdr:nvCxnSpPr>
      <xdr:spPr>
        <a:xfrm>
          <a:off x="10388600" y="999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127068</xdr:rowOff>
    </xdr:from>
    <xdr:ext cx="534377" cy="259045"/>
    <xdr:sp macro="" textlink="">
      <xdr:nvSpPr>
        <xdr:cNvPr id="336" name="農林水産業費最大値テキスト"/>
        <xdr:cNvSpPr txBox="1"/>
      </xdr:nvSpPr>
      <xdr:spPr>
        <a:xfrm>
          <a:off x="10528300" y="9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50,360</a:t>
          </a:r>
          <a:endParaRPr kumimoji="1" lang="ja-JP" altLang="en-US" sz="1000" b="1">
            <a:latin typeface="ＭＳ Ｐゴシック"/>
          </a:endParaRPr>
        </a:p>
      </xdr:txBody>
    </xdr:sp>
    <xdr:clientData/>
  </xdr:oneCellAnchor>
  <xdr:twoCellAnchor>
    <xdr:from>
      <xdr:col>15</xdr:col>
      <xdr:colOff>92075</xdr:colOff>
      <xdr:row>56</xdr:row>
      <xdr:rowOff>8941</xdr:rowOff>
    </xdr:from>
    <xdr:to>
      <xdr:col>15</xdr:col>
      <xdr:colOff>269875</xdr:colOff>
      <xdr:row>56</xdr:row>
      <xdr:rowOff>8941</xdr:rowOff>
    </xdr:to>
    <xdr:cxnSp macro="">
      <xdr:nvCxnSpPr>
        <xdr:cNvPr id="337" name="直線コネクタ 336"/>
        <xdr:cNvCxnSpPr/>
      </xdr:nvCxnSpPr>
      <xdr:spPr>
        <a:xfrm>
          <a:off x="10388600" y="961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81864</xdr:rowOff>
    </xdr:from>
    <xdr:to>
      <xdr:col>15</xdr:col>
      <xdr:colOff>180975</xdr:colOff>
      <xdr:row>56</xdr:row>
      <xdr:rowOff>8941</xdr:rowOff>
    </xdr:to>
    <xdr:cxnSp macro="">
      <xdr:nvCxnSpPr>
        <xdr:cNvPr id="338" name="直線コネクタ 337"/>
        <xdr:cNvCxnSpPr/>
      </xdr:nvCxnSpPr>
      <xdr:spPr>
        <a:xfrm>
          <a:off x="9639300" y="9168714"/>
          <a:ext cx="838200" cy="4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44330</xdr:rowOff>
    </xdr:from>
    <xdr:ext cx="534377" cy="259045"/>
    <xdr:sp macro="" textlink="">
      <xdr:nvSpPr>
        <xdr:cNvPr id="339" name="農林水産業費平均値テキスト"/>
        <xdr:cNvSpPr txBox="1"/>
      </xdr:nvSpPr>
      <xdr:spPr>
        <a:xfrm>
          <a:off x="10528300" y="964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48,003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65903</xdr:rowOff>
    </xdr:from>
    <xdr:to>
      <xdr:col>15</xdr:col>
      <xdr:colOff>231775</xdr:colOff>
      <xdr:row>56</xdr:row>
      <xdr:rowOff>167503</xdr:rowOff>
    </xdr:to>
    <xdr:sp macro="" textlink="">
      <xdr:nvSpPr>
        <xdr:cNvPr id="340" name="フローチャート : 判断 339"/>
        <xdr:cNvSpPr/>
      </xdr:nvSpPr>
      <xdr:spPr>
        <a:xfrm>
          <a:off x="10426700" y="9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56352</xdr:rowOff>
    </xdr:from>
    <xdr:to>
      <xdr:col>14</xdr:col>
      <xdr:colOff>28575</xdr:colOff>
      <xdr:row>53</xdr:row>
      <xdr:rowOff>81864</xdr:rowOff>
    </xdr:to>
    <xdr:cxnSp macro="">
      <xdr:nvCxnSpPr>
        <xdr:cNvPr id="341" name="直線コネクタ 340"/>
        <xdr:cNvCxnSpPr/>
      </xdr:nvCxnSpPr>
      <xdr:spPr>
        <a:xfrm>
          <a:off x="8750300" y="8971752"/>
          <a:ext cx="889000" cy="19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152999</xdr:rowOff>
    </xdr:from>
    <xdr:to>
      <xdr:col>14</xdr:col>
      <xdr:colOff>79375</xdr:colOff>
      <xdr:row>56</xdr:row>
      <xdr:rowOff>83149</xdr:rowOff>
    </xdr:to>
    <xdr:sp macro="" textlink="">
      <xdr:nvSpPr>
        <xdr:cNvPr id="342" name="フローチャート : 判断 341"/>
        <xdr:cNvSpPr/>
      </xdr:nvSpPr>
      <xdr:spPr>
        <a:xfrm>
          <a:off x="9588500" y="95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74276</xdr:rowOff>
    </xdr:from>
    <xdr:ext cx="534377" cy="259045"/>
    <xdr:sp macro="" textlink="">
      <xdr:nvSpPr>
        <xdr:cNvPr id="343" name="テキスト ボックス 342"/>
        <xdr:cNvSpPr txBox="1"/>
      </xdr:nvSpPr>
      <xdr:spPr>
        <a:xfrm>
          <a:off x="9359411" y="96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49,848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56352</xdr:rowOff>
    </xdr:from>
    <xdr:to>
      <xdr:col>12</xdr:col>
      <xdr:colOff>511175</xdr:colOff>
      <xdr:row>54</xdr:row>
      <xdr:rowOff>55804</xdr:rowOff>
    </xdr:to>
    <xdr:cxnSp macro="">
      <xdr:nvCxnSpPr>
        <xdr:cNvPr id="344" name="直線コネクタ 343"/>
        <xdr:cNvCxnSpPr/>
      </xdr:nvCxnSpPr>
      <xdr:spPr>
        <a:xfrm flipV="1">
          <a:off x="7861300" y="8971752"/>
          <a:ext cx="889000" cy="34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29464</xdr:rowOff>
    </xdr:from>
    <xdr:to>
      <xdr:col>12</xdr:col>
      <xdr:colOff>561975</xdr:colOff>
      <xdr:row>56</xdr:row>
      <xdr:rowOff>131064</xdr:rowOff>
    </xdr:to>
    <xdr:sp macro="" textlink="">
      <xdr:nvSpPr>
        <xdr:cNvPr id="345" name="フローチャート : 判断 344"/>
        <xdr:cNvSpPr/>
      </xdr:nvSpPr>
      <xdr:spPr>
        <a:xfrm>
          <a:off x="8699500" y="963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122191</xdr:rowOff>
    </xdr:from>
    <xdr:ext cx="534377" cy="259045"/>
    <xdr:sp macro="" textlink="">
      <xdr:nvSpPr>
        <xdr:cNvPr id="346" name="テキスト ボックス 345"/>
        <xdr:cNvSpPr txBox="1"/>
      </xdr:nvSpPr>
      <xdr:spPr>
        <a:xfrm>
          <a:off x="8483111" y="97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138146</xdr:rowOff>
    </xdr:from>
    <xdr:to>
      <xdr:col>11</xdr:col>
      <xdr:colOff>307975</xdr:colOff>
      <xdr:row>54</xdr:row>
      <xdr:rowOff>55804</xdr:rowOff>
    </xdr:to>
    <xdr:cxnSp macro="">
      <xdr:nvCxnSpPr>
        <xdr:cNvPr id="347" name="直線コネクタ 346"/>
        <xdr:cNvCxnSpPr/>
      </xdr:nvCxnSpPr>
      <xdr:spPr>
        <a:xfrm>
          <a:off x="6972300" y="9053546"/>
          <a:ext cx="889000" cy="2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141478</xdr:rowOff>
    </xdr:from>
    <xdr:to>
      <xdr:col>11</xdr:col>
      <xdr:colOff>358775</xdr:colOff>
      <xdr:row>58</xdr:row>
      <xdr:rowOff>71628</xdr:rowOff>
    </xdr:to>
    <xdr:sp macro="" textlink="">
      <xdr:nvSpPr>
        <xdr:cNvPr id="348" name="フローチャート : 判断 347"/>
        <xdr:cNvSpPr/>
      </xdr:nvSpPr>
      <xdr:spPr>
        <a:xfrm>
          <a:off x="7810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62755</xdr:rowOff>
    </xdr:from>
    <xdr:ext cx="534377" cy="259045"/>
    <xdr:sp macro="" textlink="">
      <xdr:nvSpPr>
        <xdr:cNvPr id="349" name="テキスト ボックス 348"/>
        <xdr:cNvSpPr txBox="1"/>
      </xdr:nvSpPr>
      <xdr:spPr>
        <a:xfrm>
          <a:off x="7594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131100</xdr:rowOff>
    </xdr:from>
    <xdr:to>
      <xdr:col>10</xdr:col>
      <xdr:colOff>155575</xdr:colOff>
      <xdr:row>57</xdr:row>
      <xdr:rowOff>61250</xdr:rowOff>
    </xdr:to>
    <xdr:sp macro="" textlink="">
      <xdr:nvSpPr>
        <xdr:cNvPr id="350" name="フローチャート : 判断 349"/>
        <xdr:cNvSpPr/>
      </xdr:nvSpPr>
      <xdr:spPr>
        <a:xfrm>
          <a:off x="6921500" y="97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52377</xdr:rowOff>
    </xdr:from>
    <xdr:ext cx="534377" cy="259045"/>
    <xdr:sp macro="" textlink="">
      <xdr:nvSpPr>
        <xdr:cNvPr id="351" name="テキスト ボックス 350"/>
        <xdr:cNvSpPr txBox="1"/>
      </xdr:nvSpPr>
      <xdr:spPr>
        <a:xfrm>
          <a:off x="6705111" y="982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129591</xdr:rowOff>
    </xdr:from>
    <xdr:to>
      <xdr:col>15</xdr:col>
      <xdr:colOff>231775</xdr:colOff>
      <xdr:row>56</xdr:row>
      <xdr:rowOff>59741</xdr:rowOff>
    </xdr:to>
    <xdr:sp macro="" textlink="">
      <xdr:nvSpPr>
        <xdr:cNvPr id="357" name="円/楕円 356"/>
        <xdr:cNvSpPr/>
      </xdr:nvSpPr>
      <xdr:spPr>
        <a:xfrm>
          <a:off x="10426700" y="95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82618</xdr:rowOff>
    </xdr:from>
    <xdr:ext cx="534377" cy="259045"/>
    <xdr:sp macro="" textlink="">
      <xdr:nvSpPr>
        <xdr:cNvPr id="358" name="農林水産業費該当値テキスト"/>
        <xdr:cNvSpPr txBox="1"/>
      </xdr:nvSpPr>
      <xdr:spPr>
        <a:xfrm>
          <a:off x="10528300" y="95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50,360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31064</xdr:rowOff>
    </xdr:from>
    <xdr:to>
      <xdr:col>14</xdr:col>
      <xdr:colOff>79375</xdr:colOff>
      <xdr:row>53</xdr:row>
      <xdr:rowOff>132664</xdr:rowOff>
    </xdr:to>
    <xdr:sp macro="" textlink="">
      <xdr:nvSpPr>
        <xdr:cNvPr id="359" name="円/楕円 358"/>
        <xdr:cNvSpPr/>
      </xdr:nvSpPr>
      <xdr:spPr>
        <a:xfrm>
          <a:off x="9588500" y="91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149191</xdr:rowOff>
    </xdr:from>
    <xdr:ext cx="534377" cy="259045"/>
    <xdr:sp macro="" textlink="">
      <xdr:nvSpPr>
        <xdr:cNvPr id="360" name="テキスト ボックス 359"/>
        <xdr:cNvSpPr txBox="1"/>
      </xdr:nvSpPr>
      <xdr:spPr>
        <a:xfrm>
          <a:off x="9359411" y="88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5552</xdr:rowOff>
    </xdr:from>
    <xdr:to>
      <xdr:col>12</xdr:col>
      <xdr:colOff>561975</xdr:colOff>
      <xdr:row>52</xdr:row>
      <xdr:rowOff>107152</xdr:rowOff>
    </xdr:to>
    <xdr:sp macro="" textlink="">
      <xdr:nvSpPr>
        <xdr:cNvPr id="361" name="円/楕円 360"/>
        <xdr:cNvSpPr/>
      </xdr:nvSpPr>
      <xdr:spPr>
        <a:xfrm>
          <a:off x="8699500" y="8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123679</xdr:rowOff>
    </xdr:from>
    <xdr:ext cx="534377" cy="259045"/>
    <xdr:sp macro="" textlink="">
      <xdr:nvSpPr>
        <xdr:cNvPr id="362" name="テキスト ボックス 361"/>
        <xdr:cNvSpPr txBox="1"/>
      </xdr:nvSpPr>
      <xdr:spPr>
        <a:xfrm>
          <a:off x="8483111" y="86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64,323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5004</xdr:rowOff>
    </xdr:from>
    <xdr:to>
      <xdr:col>11</xdr:col>
      <xdr:colOff>358775</xdr:colOff>
      <xdr:row>54</xdr:row>
      <xdr:rowOff>106604</xdr:rowOff>
    </xdr:to>
    <xdr:sp macro="" textlink="">
      <xdr:nvSpPr>
        <xdr:cNvPr id="363" name="円/楕円 362"/>
        <xdr:cNvSpPr/>
      </xdr:nvSpPr>
      <xdr:spPr>
        <a:xfrm>
          <a:off x="7810500" y="92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123131</xdr:rowOff>
    </xdr:from>
    <xdr:ext cx="534377" cy="259045"/>
    <xdr:sp macro="" textlink="">
      <xdr:nvSpPr>
        <xdr:cNvPr id="364" name="テキスト ボックス 363"/>
        <xdr:cNvSpPr txBox="1"/>
      </xdr:nvSpPr>
      <xdr:spPr>
        <a:xfrm>
          <a:off x="7594111" y="90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87346</xdr:rowOff>
    </xdr:from>
    <xdr:to>
      <xdr:col>10</xdr:col>
      <xdr:colOff>155575</xdr:colOff>
      <xdr:row>53</xdr:row>
      <xdr:rowOff>17496</xdr:rowOff>
    </xdr:to>
    <xdr:sp macro="" textlink="">
      <xdr:nvSpPr>
        <xdr:cNvPr id="365" name="円/楕円 364"/>
        <xdr:cNvSpPr/>
      </xdr:nvSpPr>
      <xdr:spPr>
        <a:xfrm>
          <a:off x="6921500" y="90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34023</xdr:rowOff>
    </xdr:from>
    <xdr:ext cx="534377" cy="259045"/>
    <xdr:sp macro="" textlink="">
      <xdr:nvSpPr>
        <xdr:cNvPr id="366" name="テキスト ボックス 365"/>
        <xdr:cNvSpPr txBox="1"/>
      </xdr:nvSpPr>
      <xdr:spPr>
        <a:xfrm>
          <a:off x="6705111" y="87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75" name="直線コネクタ 374"/>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76" name="テキスト ボックス 375"/>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77" name="直線コネクタ 37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78" name="テキスト ボックス 377"/>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79" name="直線コネクタ 378"/>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111777</xdr:rowOff>
    </xdr:from>
    <xdr:ext cx="531299" cy="259045"/>
    <xdr:sp macro="" textlink="">
      <xdr:nvSpPr>
        <xdr:cNvPr id="380" name="テキスト ボックス 379"/>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83" name="直線コネクタ 382"/>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84" name="テキスト ボックス 383"/>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87" name="直線コネクタ 386"/>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68</xdr:row>
      <xdr:rowOff>168927</xdr:rowOff>
    </xdr:from>
    <xdr:ext cx="595419" cy="259045"/>
    <xdr:sp macro="" textlink="">
      <xdr:nvSpPr>
        <xdr:cNvPr id="388" name="テキスト ボックス 387"/>
        <xdr:cNvSpPr txBox="1"/>
      </xdr:nvSpPr>
      <xdr:spPr>
        <a:xfrm>
          <a:off x="6008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130770</xdr:rowOff>
    </xdr:from>
    <xdr:to>
      <xdr:col>15</xdr:col>
      <xdr:colOff>180340</xdr:colOff>
      <xdr:row>78</xdr:row>
      <xdr:rowOff>134299</xdr:rowOff>
    </xdr:to>
    <xdr:cxnSp macro="">
      <xdr:nvCxnSpPr>
        <xdr:cNvPr id="392" name="直線コネクタ 391"/>
        <xdr:cNvCxnSpPr/>
      </xdr:nvCxnSpPr>
      <xdr:spPr>
        <a:xfrm flipV="1">
          <a:off x="10475595" y="12475170"/>
          <a:ext cx="1270" cy="103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138126</xdr:rowOff>
    </xdr:from>
    <xdr:ext cx="534377" cy="259045"/>
    <xdr:sp macro="" textlink="">
      <xdr:nvSpPr>
        <xdr:cNvPr id="393" name="商工費最小値テキスト"/>
        <xdr:cNvSpPr txBox="1"/>
      </xdr:nvSpPr>
      <xdr:spPr>
        <a:xfrm>
          <a:off x="10528300" y="135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12,378</a:t>
          </a:r>
          <a:endParaRPr kumimoji="1" lang="ja-JP" altLang="en-US" sz="1000" b="1">
            <a:latin typeface="ＭＳ Ｐゴシック"/>
          </a:endParaRPr>
        </a:p>
      </xdr:txBody>
    </xdr:sp>
    <xdr:clientData/>
  </xdr:oneCellAnchor>
  <xdr:twoCellAnchor>
    <xdr:from>
      <xdr:col>15</xdr:col>
      <xdr:colOff>92075</xdr:colOff>
      <xdr:row>78</xdr:row>
      <xdr:rowOff>134299</xdr:rowOff>
    </xdr:from>
    <xdr:to>
      <xdr:col>15</xdr:col>
      <xdr:colOff>269875</xdr:colOff>
      <xdr:row>78</xdr:row>
      <xdr:rowOff>134299</xdr:rowOff>
    </xdr:to>
    <xdr:cxnSp macro="">
      <xdr:nvCxnSpPr>
        <xdr:cNvPr id="394" name="直線コネクタ 393"/>
        <xdr:cNvCxnSpPr/>
      </xdr:nvCxnSpPr>
      <xdr:spPr>
        <a:xfrm>
          <a:off x="10388600" y="1350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77447</xdr:rowOff>
    </xdr:from>
    <xdr:ext cx="534377" cy="259045"/>
    <xdr:sp macro="" textlink="">
      <xdr:nvSpPr>
        <xdr:cNvPr id="395" name="商工費最大値テキスト"/>
        <xdr:cNvSpPr txBox="1"/>
      </xdr:nvSpPr>
      <xdr:spPr>
        <a:xfrm>
          <a:off x="10528300" y="122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84,625</a:t>
          </a:r>
          <a:endParaRPr kumimoji="1" lang="ja-JP" altLang="en-US" sz="1000" b="1">
            <a:latin typeface="ＭＳ Ｐゴシック"/>
          </a:endParaRPr>
        </a:p>
      </xdr:txBody>
    </xdr:sp>
    <xdr:clientData/>
  </xdr:oneCellAnchor>
  <xdr:twoCellAnchor>
    <xdr:from>
      <xdr:col>15</xdr:col>
      <xdr:colOff>92075</xdr:colOff>
      <xdr:row>72</xdr:row>
      <xdr:rowOff>130770</xdr:rowOff>
    </xdr:from>
    <xdr:to>
      <xdr:col>15</xdr:col>
      <xdr:colOff>269875</xdr:colOff>
      <xdr:row>72</xdr:row>
      <xdr:rowOff>130770</xdr:rowOff>
    </xdr:to>
    <xdr:cxnSp macro="">
      <xdr:nvCxnSpPr>
        <xdr:cNvPr id="396" name="直線コネクタ 395"/>
        <xdr:cNvCxnSpPr/>
      </xdr:nvCxnSpPr>
      <xdr:spPr>
        <a:xfrm>
          <a:off x="10388600" y="12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45103</xdr:rowOff>
    </xdr:from>
    <xdr:to>
      <xdr:col>15</xdr:col>
      <xdr:colOff>180975</xdr:colOff>
      <xdr:row>72</xdr:row>
      <xdr:rowOff>130770</xdr:rowOff>
    </xdr:to>
    <xdr:cxnSp macro="">
      <xdr:nvCxnSpPr>
        <xdr:cNvPr id="397" name="直線コネクタ 396"/>
        <xdr:cNvCxnSpPr/>
      </xdr:nvCxnSpPr>
      <xdr:spPr>
        <a:xfrm>
          <a:off x="9639300" y="12389503"/>
          <a:ext cx="838200" cy="8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132535</xdr:rowOff>
    </xdr:from>
    <xdr:ext cx="534377" cy="259045"/>
    <xdr:sp macro="" textlink="">
      <xdr:nvSpPr>
        <xdr:cNvPr id="398" name="商工費平均値テキスト"/>
        <xdr:cNvSpPr txBox="1"/>
      </xdr:nvSpPr>
      <xdr:spPr>
        <a:xfrm>
          <a:off x="10528300" y="12819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55,436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154108</xdr:rowOff>
    </xdr:from>
    <xdr:to>
      <xdr:col>15</xdr:col>
      <xdr:colOff>231775</xdr:colOff>
      <xdr:row>75</xdr:row>
      <xdr:rowOff>84258</xdr:rowOff>
    </xdr:to>
    <xdr:sp macro="" textlink="">
      <xdr:nvSpPr>
        <xdr:cNvPr id="399" name="フローチャート : 判断 398"/>
        <xdr:cNvSpPr/>
      </xdr:nvSpPr>
      <xdr:spPr>
        <a:xfrm>
          <a:off x="10426700" y="128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11699</xdr:rowOff>
    </xdr:from>
    <xdr:to>
      <xdr:col>14</xdr:col>
      <xdr:colOff>28575</xdr:colOff>
      <xdr:row>72</xdr:row>
      <xdr:rowOff>45103</xdr:rowOff>
    </xdr:to>
    <xdr:cxnSp macro="">
      <xdr:nvCxnSpPr>
        <xdr:cNvPr id="400" name="直線コネクタ 399"/>
        <xdr:cNvCxnSpPr/>
      </xdr:nvCxnSpPr>
      <xdr:spPr>
        <a:xfrm>
          <a:off x="8750300" y="12356099"/>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15777</xdr:rowOff>
    </xdr:from>
    <xdr:to>
      <xdr:col>14</xdr:col>
      <xdr:colOff>79375</xdr:colOff>
      <xdr:row>75</xdr:row>
      <xdr:rowOff>117377</xdr:rowOff>
    </xdr:to>
    <xdr:sp macro="" textlink="">
      <xdr:nvSpPr>
        <xdr:cNvPr id="401" name="フローチャート : 判断 400"/>
        <xdr:cNvSpPr/>
      </xdr:nvSpPr>
      <xdr:spPr>
        <a:xfrm>
          <a:off x="9588500" y="1287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108504</xdr:rowOff>
    </xdr:from>
    <xdr:ext cx="534377" cy="259045"/>
    <xdr:sp macro="" textlink="">
      <xdr:nvSpPr>
        <xdr:cNvPr id="402" name="テキスト ボックス 401"/>
        <xdr:cNvSpPr txBox="1"/>
      </xdr:nvSpPr>
      <xdr:spPr>
        <a:xfrm>
          <a:off x="9359411" y="129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53,118</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96366</xdr:rowOff>
    </xdr:from>
    <xdr:to>
      <xdr:col>12</xdr:col>
      <xdr:colOff>511175</xdr:colOff>
      <xdr:row>72</xdr:row>
      <xdr:rowOff>11699</xdr:rowOff>
    </xdr:to>
    <xdr:cxnSp macro="">
      <xdr:nvCxnSpPr>
        <xdr:cNvPr id="403" name="直線コネクタ 402"/>
        <xdr:cNvCxnSpPr/>
      </xdr:nvCxnSpPr>
      <xdr:spPr>
        <a:xfrm>
          <a:off x="7861300" y="12269316"/>
          <a:ext cx="889000" cy="8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145707</xdr:rowOff>
    </xdr:from>
    <xdr:to>
      <xdr:col>12</xdr:col>
      <xdr:colOff>561975</xdr:colOff>
      <xdr:row>76</xdr:row>
      <xdr:rowOff>75857</xdr:rowOff>
    </xdr:to>
    <xdr:sp macro="" textlink="">
      <xdr:nvSpPr>
        <xdr:cNvPr id="404" name="フローチャート : 判断 403"/>
        <xdr:cNvSpPr/>
      </xdr:nvSpPr>
      <xdr:spPr>
        <a:xfrm>
          <a:off x="8699500" y="1300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66984</xdr:rowOff>
    </xdr:from>
    <xdr:ext cx="534377" cy="259045"/>
    <xdr:sp macro="" textlink="">
      <xdr:nvSpPr>
        <xdr:cNvPr id="405" name="テキスト ボックス 404"/>
        <xdr:cNvSpPr txBox="1"/>
      </xdr:nvSpPr>
      <xdr:spPr>
        <a:xfrm>
          <a:off x="8483111" y="130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139457</xdr:rowOff>
    </xdr:from>
    <xdr:to>
      <xdr:col>11</xdr:col>
      <xdr:colOff>307975</xdr:colOff>
      <xdr:row>71</xdr:row>
      <xdr:rowOff>96366</xdr:rowOff>
    </xdr:to>
    <xdr:cxnSp macro="">
      <xdr:nvCxnSpPr>
        <xdr:cNvPr id="406" name="直線コネクタ 405"/>
        <xdr:cNvCxnSpPr/>
      </xdr:nvCxnSpPr>
      <xdr:spPr>
        <a:xfrm>
          <a:off x="6972300" y="12140957"/>
          <a:ext cx="8890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58396</xdr:rowOff>
    </xdr:from>
    <xdr:to>
      <xdr:col>11</xdr:col>
      <xdr:colOff>358775</xdr:colOff>
      <xdr:row>75</xdr:row>
      <xdr:rowOff>159996</xdr:rowOff>
    </xdr:to>
    <xdr:sp macro="" textlink="">
      <xdr:nvSpPr>
        <xdr:cNvPr id="407" name="フローチャート : 判断 406"/>
        <xdr:cNvSpPr/>
      </xdr:nvSpPr>
      <xdr:spPr>
        <a:xfrm>
          <a:off x="7810500" y="129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151123</xdr:rowOff>
    </xdr:from>
    <xdr:ext cx="534377" cy="259045"/>
    <xdr:sp macro="" textlink="">
      <xdr:nvSpPr>
        <xdr:cNvPr id="408" name="テキスト ボックス 407"/>
        <xdr:cNvSpPr txBox="1"/>
      </xdr:nvSpPr>
      <xdr:spPr>
        <a:xfrm>
          <a:off x="7594111" y="13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94515</xdr:rowOff>
    </xdr:from>
    <xdr:to>
      <xdr:col>10</xdr:col>
      <xdr:colOff>155575</xdr:colOff>
      <xdr:row>76</xdr:row>
      <xdr:rowOff>24665</xdr:rowOff>
    </xdr:to>
    <xdr:sp macro="" textlink="">
      <xdr:nvSpPr>
        <xdr:cNvPr id="409" name="フローチャート : 判断 408"/>
        <xdr:cNvSpPr/>
      </xdr:nvSpPr>
      <xdr:spPr>
        <a:xfrm>
          <a:off x="6921500" y="1295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15792</xdr:rowOff>
    </xdr:from>
    <xdr:ext cx="534377" cy="259045"/>
    <xdr:sp macro="" textlink="">
      <xdr:nvSpPr>
        <xdr:cNvPr id="410" name="テキスト ボックス 409"/>
        <xdr:cNvSpPr txBox="1"/>
      </xdr:nvSpPr>
      <xdr:spPr>
        <a:xfrm>
          <a:off x="6705111" y="1304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79970</xdr:rowOff>
    </xdr:from>
    <xdr:to>
      <xdr:col>15</xdr:col>
      <xdr:colOff>231775</xdr:colOff>
      <xdr:row>73</xdr:row>
      <xdr:rowOff>10120</xdr:rowOff>
    </xdr:to>
    <xdr:sp macro="" textlink="">
      <xdr:nvSpPr>
        <xdr:cNvPr id="416" name="円/楕円 415"/>
        <xdr:cNvSpPr/>
      </xdr:nvSpPr>
      <xdr:spPr>
        <a:xfrm>
          <a:off x="10426700" y="124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32997</xdr:rowOff>
    </xdr:from>
    <xdr:ext cx="534377" cy="259045"/>
    <xdr:sp macro="" textlink="">
      <xdr:nvSpPr>
        <xdr:cNvPr id="417" name="商工費該当値テキスト"/>
        <xdr:cNvSpPr txBox="1"/>
      </xdr:nvSpPr>
      <xdr:spPr>
        <a:xfrm>
          <a:off x="10528300" y="1237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165753</xdr:rowOff>
    </xdr:from>
    <xdr:to>
      <xdr:col>14</xdr:col>
      <xdr:colOff>79375</xdr:colOff>
      <xdr:row>72</xdr:row>
      <xdr:rowOff>95903</xdr:rowOff>
    </xdr:to>
    <xdr:sp macro="" textlink="">
      <xdr:nvSpPr>
        <xdr:cNvPr id="418" name="円/楕円 417"/>
        <xdr:cNvSpPr/>
      </xdr:nvSpPr>
      <xdr:spPr>
        <a:xfrm>
          <a:off x="9588500" y="123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112430</xdr:rowOff>
    </xdr:from>
    <xdr:ext cx="534377" cy="259045"/>
    <xdr:sp macro="" textlink="">
      <xdr:nvSpPr>
        <xdr:cNvPr id="419" name="テキスト ボックス 418"/>
        <xdr:cNvSpPr txBox="1"/>
      </xdr:nvSpPr>
      <xdr:spPr>
        <a:xfrm>
          <a:off x="9359411" y="1211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132349</xdr:rowOff>
    </xdr:from>
    <xdr:to>
      <xdr:col>12</xdr:col>
      <xdr:colOff>561975</xdr:colOff>
      <xdr:row>72</xdr:row>
      <xdr:rowOff>62499</xdr:rowOff>
    </xdr:to>
    <xdr:sp macro="" textlink="">
      <xdr:nvSpPr>
        <xdr:cNvPr id="420" name="円/楕円 419"/>
        <xdr:cNvSpPr/>
      </xdr:nvSpPr>
      <xdr:spPr>
        <a:xfrm>
          <a:off x="8699500" y="123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79026</xdr:rowOff>
    </xdr:from>
    <xdr:ext cx="534377" cy="259045"/>
    <xdr:sp macro="" textlink="">
      <xdr:nvSpPr>
        <xdr:cNvPr id="421" name="テキスト ボックス 420"/>
        <xdr:cNvSpPr txBox="1"/>
      </xdr:nvSpPr>
      <xdr:spPr>
        <a:xfrm>
          <a:off x="8483111" y="1208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92,959</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45566</xdr:rowOff>
    </xdr:from>
    <xdr:to>
      <xdr:col>11</xdr:col>
      <xdr:colOff>358775</xdr:colOff>
      <xdr:row>71</xdr:row>
      <xdr:rowOff>147166</xdr:rowOff>
    </xdr:to>
    <xdr:sp macro="" textlink="">
      <xdr:nvSpPr>
        <xdr:cNvPr id="422" name="円/楕円 421"/>
        <xdr:cNvSpPr/>
      </xdr:nvSpPr>
      <xdr:spPr>
        <a:xfrm>
          <a:off x="7810500" y="122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163693</xdr:rowOff>
    </xdr:from>
    <xdr:ext cx="534377" cy="259045"/>
    <xdr:sp macro="" textlink="">
      <xdr:nvSpPr>
        <xdr:cNvPr id="423" name="テキスト ボックス 422"/>
        <xdr:cNvSpPr txBox="1"/>
      </xdr:nvSpPr>
      <xdr:spPr>
        <a:xfrm>
          <a:off x="7594111" y="119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99,033</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88657</xdr:rowOff>
    </xdr:from>
    <xdr:to>
      <xdr:col>10</xdr:col>
      <xdr:colOff>155575</xdr:colOff>
      <xdr:row>71</xdr:row>
      <xdr:rowOff>18807</xdr:rowOff>
    </xdr:to>
    <xdr:sp macro="" textlink="">
      <xdr:nvSpPr>
        <xdr:cNvPr id="424" name="円/楕円 423"/>
        <xdr:cNvSpPr/>
      </xdr:nvSpPr>
      <xdr:spPr>
        <a:xfrm>
          <a:off x="6921500" y="120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69</xdr:row>
      <xdr:rowOff>35334</xdr:rowOff>
    </xdr:from>
    <xdr:ext cx="599010" cy="259045"/>
    <xdr:sp macro="" textlink="">
      <xdr:nvSpPr>
        <xdr:cNvPr id="425" name="テキスト ボックス 424"/>
        <xdr:cNvSpPr txBox="1"/>
      </xdr:nvSpPr>
      <xdr:spPr>
        <a:xfrm>
          <a:off x="6672794" y="118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114395</xdr:rowOff>
    </xdr:from>
    <xdr:to>
      <xdr:col>15</xdr:col>
      <xdr:colOff>180340</xdr:colOff>
      <xdr:row>98</xdr:row>
      <xdr:rowOff>160914</xdr:rowOff>
    </xdr:to>
    <xdr:cxnSp macro="">
      <xdr:nvCxnSpPr>
        <xdr:cNvPr id="446" name="直線コネクタ 445"/>
        <xdr:cNvCxnSpPr/>
      </xdr:nvCxnSpPr>
      <xdr:spPr>
        <a:xfrm flipV="1">
          <a:off x="10475595" y="15887795"/>
          <a:ext cx="1270" cy="1075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164741</xdr:rowOff>
    </xdr:from>
    <xdr:ext cx="534377" cy="259045"/>
    <xdr:sp macro="" textlink="">
      <xdr:nvSpPr>
        <xdr:cNvPr id="447" name="土木費最小値テキスト"/>
        <xdr:cNvSpPr txBox="1"/>
      </xdr:nvSpPr>
      <xdr:spPr>
        <a:xfrm>
          <a:off x="10528300" y="169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59,072</a:t>
          </a:r>
          <a:endParaRPr kumimoji="1" lang="ja-JP" altLang="en-US" sz="1000" b="1">
            <a:latin typeface="ＭＳ Ｐゴシック"/>
          </a:endParaRPr>
        </a:p>
      </xdr:txBody>
    </xdr:sp>
    <xdr:clientData/>
  </xdr:oneCellAnchor>
  <xdr:twoCellAnchor>
    <xdr:from>
      <xdr:col>15</xdr:col>
      <xdr:colOff>92075</xdr:colOff>
      <xdr:row>98</xdr:row>
      <xdr:rowOff>160914</xdr:rowOff>
    </xdr:from>
    <xdr:to>
      <xdr:col>15</xdr:col>
      <xdr:colOff>269875</xdr:colOff>
      <xdr:row>98</xdr:row>
      <xdr:rowOff>160914</xdr:rowOff>
    </xdr:to>
    <xdr:cxnSp macro="">
      <xdr:nvCxnSpPr>
        <xdr:cNvPr id="448" name="直線コネクタ 447"/>
        <xdr:cNvCxnSpPr/>
      </xdr:nvCxnSpPr>
      <xdr:spPr>
        <a:xfrm>
          <a:off x="10388600" y="16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61072</xdr:rowOff>
    </xdr:from>
    <xdr:ext cx="599010" cy="259045"/>
    <xdr:sp macro="" textlink="">
      <xdr:nvSpPr>
        <xdr:cNvPr id="449" name="土木費最大値テキスト"/>
        <xdr:cNvSpPr txBox="1"/>
      </xdr:nvSpPr>
      <xdr:spPr>
        <a:xfrm>
          <a:off x="10528300" y="1566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106,107</a:t>
          </a:r>
          <a:endParaRPr kumimoji="1" lang="ja-JP" altLang="en-US" sz="1000" b="1">
            <a:latin typeface="ＭＳ Ｐゴシック"/>
          </a:endParaRPr>
        </a:p>
      </xdr:txBody>
    </xdr:sp>
    <xdr:clientData/>
  </xdr:oneCellAnchor>
  <xdr:twoCellAnchor>
    <xdr:from>
      <xdr:col>15</xdr:col>
      <xdr:colOff>92075</xdr:colOff>
      <xdr:row>92</xdr:row>
      <xdr:rowOff>114395</xdr:rowOff>
    </xdr:from>
    <xdr:to>
      <xdr:col>15</xdr:col>
      <xdr:colOff>269875</xdr:colOff>
      <xdr:row>92</xdr:row>
      <xdr:rowOff>114395</xdr:rowOff>
    </xdr:to>
    <xdr:cxnSp macro="">
      <xdr:nvCxnSpPr>
        <xdr:cNvPr id="450" name="直線コネクタ 449"/>
        <xdr:cNvCxnSpPr/>
      </xdr:nvCxnSpPr>
      <xdr:spPr>
        <a:xfrm>
          <a:off x="10388600" y="15887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60102</xdr:rowOff>
    </xdr:from>
    <xdr:to>
      <xdr:col>15</xdr:col>
      <xdr:colOff>180975</xdr:colOff>
      <xdr:row>92</xdr:row>
      <xdr:rowOff>114395</xdr:rowOff>
    </xdr:to>
    <xdr:cxnSp macro="">
      <xdr:nvCxnSpPr>
        <xdr:cNvPr id="451" name="直線コネクタ 450"/>
        <xdr:cNvCxnSpPr/>
      </xdr:nvCxnSpPr>
      <xdr:spPr>
        <a:xfrm>
          <a:off x="9639300" y="15662052"/>
          <a:ext cx="8382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23871</xdr:rowOff>
    </xdr:from>
    <xdr:ext cx="534377" cy="259045"/>
    <xdr:sp macro="" textlink="">
      <xdr:nvSpPr>
        <xdr:cNvPr id="452" name="土木費平均値テキスト"/>
        <xdr:cNvSpPr txBox="1"/>
      </xdr:nvSpPr>
      <xdr:spPr>
        <a:xfrm>
          <a:off x="10528300" y="16311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84,401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45444</xdr:rowOff>
    </xdr:from>
    <xdr:to>
      <xdr:col>15</xdr:col>
      <xdr:colOff>231775</xdr:colOff>
      <xdr:row>95</xdr:row>
      <xdr:rowOff>147044</xdr:rowOff>
    </xdr:to>
    <xdr:sp macro="" textlink="">
      <xdr:nvSpPr>
        <xdr:cNvPr id="453" name="フローチャート : 判断 452"/>
        <xdr:cNvSpPr/>
      </xdr:nvSpPr>
      <xdr:spPr>
        <a:xfrm>
          <a:off x="10426700" y="1633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112931</xdr:rowOff>
    </xdr:from>
    <xdr:to>
      <xdr:col>14</xdr:col>
      <xdr:colOff>28575</xdr:colOff>
      <xdr:row>91</xdr:row>
      <xdr:rowOff>60102</xdr:rowOff>
    </xdr:to>
    <xdr:cxnSp macro="">
      <xdr:nvCxnSpPr>
        <xdr:cNvPr id="454" name="直線コネクタ 453"/>
        <xdr:cNvCxnSpPr/>
      </xdr:nvCxnSpPr>
      <xdr:spPr>
        <a:xfrm>
          <a:off x="8750300" y="15543431"/>
          <a:ext cx="889000" cy="1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145478</xdr:rowOff>
    </xdr:from>
    <xdr:to>
      <xdr:col>14</xdr:col>
      <xdr:colOff>79375</xdr:colOff>
      <xdr:row>96</xdr:row>
      <xdr:rowOff>75628</xdr:rowOff>
    </xdr:to>
    <xdr:sp macro="" textlink="">
      <xdr:nvSpPr>
        <xdr:cNvPr id="455" name="フローチャート : 判断 454"/>
        <xdr:cNvSpPr/>
      </xdr:nvSpPr>
      <xdr:spPr>
        <a:xfrm>
          <a:off x="9588500" y="1643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66755</xdr:rowOff>
    </xdr:from>
    <xdr:ext cx="534377" cy="259045"/>
    <xdr:sp macro="" textlink="">
      <xdr:nvSpPr>
        <xdr:cNvPr id="456" name="テキスト ボックス 455"/>
        <xdr:cNvSpPr txBox="1"/>
      </xdr:nvSpPr>
      <xdr:spPr>
        <a:xfrm>
          <a:off x="9359411" y="165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80,025</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87305</xdr:rowOff>
    </xdr:from>
    <xdr:to>
      <xdr:col>12</xdr:col>
      <xdr:colOff>511175</xdr:colOff>
      <xdr:row>90</xdr:row>
      <xdr:rowOff>112931</xdr:rowOff>
    </xdr:to>
    <xdr:cxnSp macro="">
      <xdr:nvCxnSpPr>
        <xdr:cNvPr id="457" name="直線コネクタ 456"/>
        <xdr:cNvCxnSpPr/>
      </xdr:nvCxnSpPr>
      <xdr:spPr>
        <a:xfrm>
          <a:off x="7861300" y="15517805"/>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88236</xdr:rowOff>
    </xdr:from>
    <xdr:to>
      <xdr:col>12</xdr:col>
      <xdr:colOff>561975</xdr:colOff>
      <xdr:row>97</xdr:row>
      <xdr:rowOff>18386</xdr:rowOff>
    </xdr:to>
    <xdr:sp macro="" textlink="">
      <xdr:nvSpPr>
        <xdr:cNvPr id="458" name="フローチャート : 判断 457"/>
        <xdr:cNvSpPr/>
      </xdr:nvSpPr>
      <xdr:spPr>
        <a:xfrm>
          <a:off x="8699500" y="1654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9513</xdr:rowOff>
    </xdr:from>
    <xdr:ext cx="534377" cy="259045"/>
    <xdr:sp macro="" textlink="">
      <xdr:nvSpPr>
        <xdr:cNvPr id="459" name="テキスト ボックス 458"/>
        <xdr:cNvSpPr txBox="1"/>
      </xdr:nvSpPr>
      <xdr:spPr>
        <a:xfrm>
          <a:off x="8483111" y="166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87305</xdr:rowOff>
    </xdr:from>
    <xdr:to>
      <xdr:col>11</xdr:col>
      <xdr:colOff>307975</xdr:colOff>
      <xdr:row>90</xdr:row>
      <xdr:rowOff>154947</xdr:rowOff>
    </xdr:to>
    <xdr:cxnSp macro="">
      <xdr:nvCxnSpPr>
        <xdr:cNvPr id="460" name="直線コネクタ 459"/>
        <xdr:cNvCxnSpPr/>
      </xdr:nvCxnSpPr>
      <xdr:spPr>
        <a:xfrm flipV="1">
          <a:off x="6972300" y="15517805"/>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75802</xdr:rowOff>
    </xdr:from>
    <xdr:to>
      <xdr:col>11</xdr:col>
      <xdr:colOff>358775</xdr:colOff>
      <xdr:row>98</xdr:row>
      <xdr:rowOff>5952</xdr:rowOff>
    </xdr:to>
    <xdr:sp macro="" textlink="">
      <xdr:nvSpPr>
        <xdr:cNvPr id="461" name="フローチャート : 判断 460"/>
        <xdr:cNvSpPr/>
      </xdr:nvSpPr>
      <xdr:spPr>
        <a:xfrm>
          <a:off x="7810500" y="1670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168529</xdr:rowOff>
    </xdr:from>
    <xdr:ext cx="534377" cy="259045"/>
    <xdr:sp macro="" textlink="">
      <xdr:nvSpPr>
        <xdr:cNvPr id="462" name="テキスト ボックス 461"/>
        <xdr:cNvSpPr txBox="1"/>
      </xdr:nvSpPr>
      <xdr:spPr>
        <a:xfrm>
          <a:off x="7594111" y="167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93266</xdr:rowOff>
    </xdr:from>
    <xdr:to>
      <xdr:col>10</xdr:col>
      <xdr:colOff>155575</xdr:colOff>
      <xdr:row>98</xdr:row>
      <xdr:rowOff>23416</xdr:rowOff>
    </xdr:to>
    <xdr:sp macro="" textlink="">
      <xdr:nvSpPr>
        <xdr:cNvPr id="463" name="フローチャート : 判断 462"/>
        <xdr:cNvSpPr/>
      </xdr:nvSpPr>
      <xdr:spPr>
        <a:xfrm>
          <a:off x="6921500" y="1672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14543</xdr:rowOff>
    </xdr:from>
    <xdr:ext cx="534377" cy="259045"/>
    <xdr:sp macro="" textlink="">
      <xdr:nvSpPr>
        <xdr:cNvPr id="464" name="テキスト ボックス 463"/>
        <xdr:cNvSpPr txBox="1"/>
      </xdr:nvSpPr>
      <xdr:spPr>
        <a:xfrm>
          <a:off x="6705111" y="168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63595</xdr:rowOff>
    </xdr:from>
    <xdr:to>
      <xdr:col>15</xdr:col>
      <xdr:colOff>231775</xdr:colOff>
      <xdr:row>92</xdr:row>
      <xdr:rowOff>165195</xdr:rowOff>
    </xdr:to>
    <xdr:sp macro="" textlink="">
      <xdr:nvSpPr>
        <xdr:cNvPr id="470" name="円/楕円 469"/>
        <xdr:cNvSpPr/>
      </xdr:nvSpPr>
      <xdr:spPr>
        <a:xfrm>
          <a:off x="10426700" y="158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16622</xdr:rowOff>
    </xdr:from>
    <xdr:ext cx="599010" cy="259045"/>
    <xdr:sp macro="" textlink="">
      <xdr:nvSpPr>
        <xdr:cNvPr id="471" name="土木費該当値テキスト"/>
        <xdr:cNvSpPr txBox="1"/>
      </xdr:nvSpPr>
      <xdr:spPr>
        <a:xfrm>
          <a:off x="10528300" y="157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106,107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9302</xdr:rowOff>
    </xdr:from>
    <xdr:to>
      <xdr:col>14</xdr:col>
      <xdr:colOff>79375</xdr:colOff>
      <xdr:row>91</xdr:row>
      <xdr:rowOff>110902</xdr:rowOff>
    </xdr:to>
    <xdr:sp macro="" textlink="">
      <xdr:nvSpPr>
        <xdr:cNvPr id="472" name="円/楕円 471"/>
        <xdr:cNvSpPr/>
      </xdr:nvSpPr>
      <xdr:spPr>
        <a:xfrm>
          <a:off x="9588500" y="156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89</xdr:row>
      <xdr:rowOff>127429</xdr:rowOff>
    </xdr:from>
    <xdr:ext cx="599010" cy="259045"/>
    <xdr:sp macro="" textlink="">
      <xdr:nvSpPr>
        <xdr:cNvPr id="473" name="テキスト ボックス 472"/>
        <xdr:cNvSpPr txBox="1"/>
      </xdr:nvSpPr>
      <xdr:spPr>
        <a:xfrm>
          <a:off x="9327094" y="1538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115,982</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62131</xdr:rowOff>
    </xdr:from>
    <xdr:to>
      <xdr:col>12</xdr:col>
      <xdr:colOff>561975</xdr:colOff>
      <xdr:row>90</xdr:row>
      <xdr:rowOff>163731</xdr:rowOff>
    </xdr:to>
    <xdr:sp macro="" textlink="">
      <xdr:nvSpPr>
        <xdr:cNvPr id="474" name="円/楕円 473"/>
        <xdr:cNvSpPr/>
      </xdr:nvSpPr>
      <xdr:spPr>
        <a:xfrm>
          <a:off x="8699500" y="154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8808</xdr:rowOff>
    </xdr:from>
    <xdr:ext cx="599010" cy="259045"/>
    <xdr:sp macro="" textlink="">
      <xdr:nvSpPr>
        <xdr:cNvPr id="475" name="テキスト ボックス 474"/>
        <xdr:cNvSpPr txBox="1"/>
      </xdr:nvSpPr>
      <xdr:spPr>
        <a:xfrm>
          <a:off x="8450794" y="152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121,171</a:t>
          </a:r>
          <a:endParaRPr kumimoji="1" lang="ja-JP" altLang="en-US" sz="1000" b="1">
            <a:solidFill>
              <a:srgbClr val="FF0000"/>
            </a:solidFill>
            <a:latin typeface="ＭＳ Ｐゴシック"/>
          </a:endParaRPr>
        </a:p>
      </xdr:txBody>
    </xdr:sp>
    <xdr:clientData/>
  </xdr:oneCellAnchor>
  <xdr:twoCellAnchor>
    <xdr:from>
      <xdr:col>11</xdr:col>
      <xdr:colOff>257175</xdr:colOff>
      <xdr:row>90</xdr:row>
      <xdr:rowOff>36505</xdr:rowOff>
    </xdr:from>
    <xdr:to>
      <xdr:col>11</xdr:col>
      <xdr:colOff>358775</xdr:colOff>
      <xdr:row>90</xdr:row>
      <xdr:rowOff>138105</xdr:rowOff>
    </xdr:to>
    <xdr:sp macro="" textlink="">
      <xdr:nvSpPr>
        <xdr:cNvPr id="476" name="円/楕円 475"/>
        <xdr:cNvSpPr/>
      </xdr:nvSpPr>
      <xdr:spPr>
        <a:xfrm>
          <a:off x="7810500" y="154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88</xdr:row>
      <xdr:rowOff>154632</xdr:rowOff>
    </xdr:from>
    <xdr:ext cx="599010" cy="259045"/>
    <xdr:sp macro="" textlink="">
      <xdr:nvSpPr>
        <xdr:cNvPr id="477" name="テキスト ボックス 476"/>
        <xdr:cNvSpPr txBox="1"/>
      </xdr:nvSpPr>
      <xdr:spPr>
        <a:xfrm>
          <a:off x="7561794" y="1524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122,292</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104147</xdr:rowOff>
    </xdr:from>
    <xdr:to>
      <xdr:col>10</xdr:col>
      <xdr:colOff>155575</xdr:colOff>
      <xdr:row>91</xdr:row>
      <xdr:rowOff>34297</xdr:rowOff>
    </xdr:to>
    <xdr:sp macro="" textlink="">
      <xdr:nvSpPr>
        <xdr:cNvPr id="478" name="円/楕円 477"/>
        <xdr:cNvSpPr/>
      </xdr:nvSpPr>
      <xdr:spPr>
        <a:xfrm>
          <a:off x="6921500" y="155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89</xdr:row>
      <xdr:rowOff>50824</xdr:rowOff>
    </xdr:from>
    <xdr:ext cx="599010" cy="259045"/>
    <xdr:sp macro="" textlink="">
      <xdr:nvSpPr>
        <xdr:cNvPr id="479" name="テキスト ボックス 478"/>
        <xdr:cNvSpPr txBox="1"/>
      </xdr:nvSpPr>
      <xdr:spPr>
        <a:xfrm>
          <a:off x="6672794" y="1530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445</xdr:rowOff>
    </xdr:from>
    <xdr:to>
      <xdr:col>23</xdr:col>
      <xdr:colOff>516889</xdr:colOff>
      <xdr:row>39</xdr:row>
      <xdr:rowOff>6350</xdr:rowOff>
    </xdr:to>
    <xdr:cxnSp macro="">
      <xdr:nvCxnSpPr>
        <xdr:cNvPr id="502" name="直線コネクタ 501"/>
        <xdr:cNvCxnSpPr/>
      </xdr:nvCxnSpPr>
      <xdr:spPr>
        <a:xfrm flipV="1">
          <a:off x="16317595" y="5143945"/>
          <a:ext cx="1269" cy="154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10177</xdr:rowOff>
    </xdr:from>
    <xdr:ext cx="534377" cy="259045"/>
    <xdr:sp macro="" textlink="">
      <xdr:nvSpPr>
        <xdr:cNvPr id="503" name="警察費最小値テキスト"/>
        <xdr:cNvSpPr txBox="1"/>
      </xdr:nvSpPr>
      <xdr:spPr>
        <a:xfrm>
          <a:off x="16370300" y="66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24,200</a:t>
          </a:r>
          <a:endParaRPr kumimoji="1" lang="ja-JP" altLang="en-US" sz="1000" b="1">
            <a:latin typeface="ＭＳ Ｐゴシック"/>
          </a:endParaRPr>
        </a:p>
      </xdr:txBody>
    </xdr:sp>
    <xdr:clientData/>
  </xdr:oneCellAnchor>
  <xdr:twoCellAnchor>
    <xdr:from>
      <xdr:col>23</xdr:col>
      <xdr:colOff>428625</xdr:colOff>
      <xdr:row>39</xdr:row>
      <xdr:rowOff>6350</xdr:rowOff>
    </xdr:from>
    <xdr:to>
      <xdr:col>23</xdr:col>
      <xdr:colOff>606425</xdr:colOff>
      <xdr:row>39</xdr:row>
      <xdr:rowOff>6350</xdr:rowOff>
    </xdr:to>
    <xdr:cxnSp macro="">
      <xdr:nvCxnSpPr>
        <xdr:cNvPr id="504" name="直線コネクタ 503"/>
        <xdr:cNvCxnSpPr/>
      </xdr:nvCxnSpPr>
      <xdr:spPr>
        <a:xfrm>
          <a:off x="16230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118572</xdr:rowOff>
    </xdr:from>
    <xdr:ext cx="534377" cy="259045"/>
    <xdr:sp macro="" textlink="">
      <xdr:nvSpPr>
        <xdr:cNvPr id="505" name="警察費最大値テキスト"/>
        <xdr:cNvSpPr txBox="1"/>
      </xdr:nvSpPr>
      <xdr:spPr>
        <a:xfrm>
          <a:off x="16370300" y="49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32,331</a:t>
          </a:r>
          <a:endParaRPr kumimoji="1" lang="ja-JP" altLang="en-US" sz="1000" b="1">
            <a:latin typeface="ＭＳ Ｐゴシック"/>
          </a:endParaRPr>
        </a:p>
      </xdr:txBody>
    </xdr:sp>
    <xdr:clientData/>
  </xdr:oneCellAnchor>
  <xdr:twoCellAnchor>
    <xdr:from>
      <xdr:col>23</xdr:col>
      <xdr:colOff>428625</xdr:colOff>
      <xdr:row>30</xdr:row>
      <xdr:rowOff>445</xdr:rowOff>
    </xdr:from>
    <xdr:to>
      <xdr:col>23</xdr:col>
      <xdr:colOff>606425</xdr:colOff>
      <xdr:row>30</xdr:row>
      <xdr:rowOff>445</xdr:rowOff>
    </xdr:to>
    <xdr:cxnSp macro="">
      <xdr:nvCxnSpPr>
        <xdr:cNvPr id="506" name="直線コネクタ 505"/>
        <xdr:cNvCxnSpPr/>
      </xdr:nvCxnSpPr>
      <xdr:spPr>
        <a:xfrm>
          <a:off x="16230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445</xdr:rowOff>
    </xdr:from>
    <xdr:to>
      <xdr:col>23</xdr:col>
      <xdr:colOff>517525</xdr:colOff>
      <xdr:row>33</xdr:row>
      <xdr:rowOff>13779</xdr:rowOff>
    </xdr:to>
    <xdr:cxnSp macro="">
      <xdr:nvCxnSpPr>
        <xdr:cNvPr id="507" name="直線コネクタ 506"/>
        <xdr:cNvCxnSpPr/>
      </xdr:nvCxnSpPr>
      <xdr:spPr>
        <a:xfrm flipV="1">
          <a:off x="15481300" y="5143945"/>
          <a:ext cx="838200" cy="5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165625</xdr:rowOff>
    </xdr:from>
    <xdr:ext cx="534377" cy="259045"/>
    <xdr:sp macro="" textlink="">
      <xdr:nvSpPr>
        <xdr:cNvPr id="508" name="警察費平均値テキスト"/>
        <xdr:cNvSpPr txBox="1"/>
      </xdr:nvSpPr>
      <xdr:spPr>
        <a:xfrm>
          <a:off x="16370300" y="5823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28,384</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15748</xdr:rowOff>
    </xdr:from>
    <xdr:to>
      <xdr:col>23</xdr:col>
      <xdr:colOff>568325</xdr:colOff>
      <xdr:row>34</xdr:row>
      <xdr:rowOff>117348</xdr:rowOff>
    </xdr:to>
    <xdr:sp macro="" textlink="">
      <xdr:nvSpPr>
        <xdr:cNvPr id="509" name="フローチャート : 判断 508"/>
        <xdr:cNvSpPr/>
      </xdr:nvSpPr>
      <xdr:spPr>
        <a:xfrm>
          <a:off x="162687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13779</xdr:rowOff>
    </xdr:from>
    <xdr:to>
      <xdr:col>22</xdr:col>
      <xdr:colOff>365125</xdr:colOff>
      <xdr:row>33</xdr:row>
      <xdr:rowOff>33782</xdr:rowOff>
    </xdr:to>
    <xdr:cxnSp macro="">
      <xdr:nvCxnSpPr>
        <xdr:cNvPr id="510" name="直線コネクタ 509"/>
        <xdr:cNvCxnSpPr/>
      </xdr:nvCxnSpPr>
      <xdr:spPr>
        <a:xfrm flipV="1">
          <a:off x="14592300" y="567162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20891</xdr:rowOff>
    </xdr:from>
    <xdr:to>
      <xdr:col>22</xdr:col>
      <xdr:colOff>415925</xdr:colOff>
      <xdr:row>37</xdr:row>
      <xdr:rowOff>122491</xdr:rowOff>
    </xdr:to>
    <xdr:sp macro="" textlink="">
      <xdr:nvSpPr>
        <xdr:cNvPr id="511" name="フローチャート : 判断 510"/>
        <xdr:cNvSpPr/>
      </xdr:nvSpPr>
      <xdr:spPr>
        <a:xfrm>
          <a:off x="15430500" y="6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113618</xdr:rowOff>
    </xdr:from>
    <xdr:ext cx="534377" cy="259045"/>
    <xdr:sp macro="" textlink="">
      <xdr:nvSpPr>
        <xdr:cNvPr id="512" name="テキスト ボックス 511"/>
        <xdr:cNvSpPr txBox="1"/>
      </xdr:nvSpPr>
      <xdr:spPr>
        <a:xfrm>
          <a:off x="15201411" y="64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25,657</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33782</xdr:rowOff>
    </xdr:from>
    <xdr:to>
      <xdr:col>21</xdr:col>
      <xdr:colOff>161925</xdr:colOff>
      <xdr:row>34</xdr:row>
      <xdr:rowOff>6159</xdr:rowOff>
    </xdr:to>
    <xdr:cxnSp macro="">
      <xdr:nvCxnSpPr>
        <xdr:cNvPr id="513" name="直線コネクタ 512"/>
        <xdr:cNvCxnSpPr/>
      </xdr:nvCxnSpPr>
      <xdr:spPr>
        <a:xfrm flipV="1">
          <a:off x="13703300" y="569163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93663</xdr:rowOff>
    </xdr:from>
    <xdr:to>
      <xdr:col>21</xdr:col>
      <xdr:colOff>212725</xdr:colOff>
      <xdr:row>39</xdr:row>
      <xdr:rowOff>23813</xdr:rowOff>
    </xdr:to>
    <xdr:sp macro="" textlink="">
      <xdr:nvSpPr>
        <xdr:cNvPr id="514" name="フローチャート : 判断 513"/>
        <xdr:cNvSpPr/>
      </xdr:nvSpPr>
      <xdr:spPr>
        <a:xfrm>
          <a:off x="14541500" y="66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14940</xdr:rowOff>
    </xdr:from>
    <xdr:ext cx="534377" cy="259045"/>
    <xdr:sp macro="" textlink="">
      <xdr:nvSpPr>
        <xdr:cNvPr id="515" name="テキスト ボックス 514"/>
        <xdr:cNvSpPr txBox="1"/>
      </xdr:nvSpPr>
      <xdr:spPr>
        <a:xfrm>
          <a:off x="14325111" y="6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6159</xdr:rowOff>
    </xdr:from>
    <xdr:to>
      <xdr:col>19</xdr:col>
      <xdr:colOff>644525</xdr:colOff>
      <xdr:row>34</xdr:row>
      <xdr:rowOff>145796</xdr:rowOff>
    </xdr:to>
    <xdr:cxnSp macro="">
      <xdr:nvCxnSpPr>
        <xdr:cNvPr id="516" name="直線コネクタ 515"/>
        <xdr:cNvCxnSpPr/>
      </xdr:nvCxnSpPr>
      <xdr:spPr>
        <a:xfrm flipV="1">
          <a:off x="12814300" y="5835459"/>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98806</xdr:rowOff>
    </xdr:from>
    <xdr:to>
      <xdr:col>20</xdr:col>
      <xdr:colOff>9525</xdr:colOff>
      <xdr:row>39</xdr:row>
      <xdr:rowOff>28956</xdr:rowOff>
    </xdr:to>
    <xdr:sp macro="" textlink="">
      <xdr:nvSpPr>
        <xdr:cNvPr id="517" name="フローチャート : 判断 516"/>
        <xdr:cNvSpPr/>
      </xdr:nvSpPr>
      <xdr:spPr>
        <a:xfrm>
          <a:off x="13652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20083</xdr:rowOff>
    </xdr:from>
    <xdr:ext cx="534377" cy="259045"/>
    <xdr:sp macro="" textlink="">
      <xdr:nvSpPr>
        <xdr:cNvPr id="518" name="テキスト ボックス 517"/>
        <xdr:cNvSpPr txBox="1"/>
      </xdr:nvSpPr>
      <xdr:spPr>
        <a:xfrm>
          <a:off x="13436111" y="67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5270</xdr:rowOff>
    </xdr:from>
    <xdr:to>
      <xdr:col>18</xdr:col>
      <xdr:colOff>492125</xdr:colOff>
      <xdr:row>38</xdr:row>
      <xdr:rowOff>106870</xdr:rowOff>
    </xdr:to>
    <xdr:sp macro="" textlink="">
      <xdr:nvSpPr>
        <xdr:cNvPr id="519" name="フローチャート : 判断 518"/>
        <xdr:cNvSpPr/>
      </xdr:nvSpPr>
      <xdr:spPr>
        <a:xfrm>
          <a:off x="12763500" y="65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97997</xdr:rowOff>
    </xdr:from>
    <xdr:ext cx="534377" cy="259045"/>
    <xdr:sp macro="" textlink="">
      <xdr:nvSpPr>
        <xdr:cNvPr id="520" name="テキスト ボックス 519"/>
        <xdr:cNvSpPr txBox="1"/>
      </xdr:nvSpPr>
      <xdr:spPr>
        <a:xfrm>
          <a:off x="12547111" y="66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121095</xdr:rowOff>
    </xdr:from>
    <xdr:to>
      <xdr:col>23</xdr:col>
      <xdr:colOff>568325</xdr:colOff>
      <xdr:row>30</xdr:row>
      <xdr:rowOff>51245</xdr:rowOff>
    </xdr:to>
    <xdr:sp macro="" textlink="">
      <xdr:nvSpPr>
        <xdr:cNvPr id="526" name="円/楕円 525"/>
        <xdr:cNvSpPr/>
      </xdr:nvSpPr>
      <xdr:spPr>
        <a:xfrm>
          <a:off x="16268700" y="50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74122</xdr:rowOff>
    </xdr:from>
    <xdr:ext cx="534377" cy="259045"/>
    <xdr:sp macro="" textlink="">
      <xdr:nvSpPr>
        <xdr:cNvPr id="527" name="警察費該当値テキスト"/>
        <xdr:cNvSpPr txBox="1"/>
      </xdr:nvSpPr>
      <xdr:spPr>
        <a:xfrm>
          <a:off x="16370300" y="50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134429</xdr:rowOff>
    </xdr:from>
    <xdr:to>
      <xdr:col>22</xdr:col>
      <xdr:colOff>415925</xdr:colOff>
      <xdr:row>33</xdr:row>
      <xdr:rowOff>64579</xdr:rowOff>
    </xdr:to>
    <xdr:sp macro="" textlink="">
      <xdr:nvSpPr>
        <xdr:cNvPr id="528" name="円/楕円 527"/>
        <xdr:cNvSpPr/>
      </xdr:nvSpPr>
      <xdr:spPr>
        <a:xfrm>
          <a:off x="15430500" y="56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31</xdr:row>
      <xdr:rowOff>81106</xdr:rowOff>
    </xdr:from>
    <xdr:ext cx="534377" cy="259045"/>
    <xdr:sp macro="" textlink="">
      <xdr:nvSpPr>
        <xdr:cNvPr id="529" name="テキスト ボックス 528"/>
        <xdr:cNvSpPr txBox="1"/>
      </xdr:nvSpPr>
      <xdr:spPr>
        <a:xfrm>
          <a:off x="15201411" y="53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154432</xdr:rowOff>
    </xdr:from>
    <xdr:to>
      <xdr:col>21</xdr:col>
      <xdr:colOff>212725</xdr:colOff>
      <xdr:row>33</xdr:row>
      <xdr:rowOff>84582</xdr:rowOff>
    </xdr:to>
    <xdr:sp macro="" textlink="">
      <xdr:nvSpPr>
        <xdr:cNvPr id="530" name="円/楕円 529"/>
        <xdr:cNvSpPr/>
      </xdr:nvSpPr>
      <xdr:spPr>
        <a:xfrm>
          <a:off x="145415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101109</xdr:rowOff>
    </xdr:from>
    <xdr:ext cx="534377" cy="259045"/>
    <xdr:sp macro="" textlink="">
      <xdr:nvSpPr>
        <xdr:cNvPr id="531" name="テキスト ボックス 530"/>
        <xdr:cNvSpPr txBox="1"/>
      </xdr:nvSpPr>
      <xdr:spPr>
        <a:xfrm>
          <a:off x="14325111" y="541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126809</xdr:rowOff>
    </xdr:from>
    <xdr:to>
      <xdr:col>20</xdr:col>
      <xdr:colOff>9525</xdr:colOff>
      <xdr:row>34</xdr:row>
      <xdr:rowOff>56959</xdr:rowOff>
    </xdr:to>
    <xdr:sp macro="" textlink="">
      <xdr:nvSpPr>
        <xdr:cNvPr id="532" name="円/楕円 531"/>
        <xdr:cNvSpPr/>
      </xdr:nvSpPr>
      <xdr:spPr>
        <a:xfrm>
          <a:off x="13652500" y="57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73486</xdr:rowOff>
    </xdr:from>
    <xdr:ext cx="534377" cy="259045"/>
    <xdr:sp macro="" textlink="">
      <xdr:nvSpPr>
        <xdr:cNvPr id="533" name="テキスト ボックス 532"/>
        <xdr:cNvSpPr txBox="1"/>
      </xdr:nvSpPr>
      <xdr:spPr>
        <a:xfrm>
          <a:off x="13436111" y="55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94996</xdr:rowOff>
    </xdr:from>
    <xdr:to>
      <xdr:col>18</xdr:col>
      <xdr:colOff>492125</xdr:colOff>
      <xdr:row>35</xdr:row>
      <xdr:rowOff>25146</xdr:rowOff>
    </xdr:to>
    <xdr:sp macro="" textlink="">
      <xdr:nvSpPr>
        <xdr:cNvPr id="534" name="円/楕円 533"/>
        <xdr:cNvSpPr/>
      </xdr:nvSpPr>
      <xdr:spPr>
        <a:xfrm>
          <a:off x="12763500" y="59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41673</xdr:rowOff>
    </xdr:from>
    <xdr:ext cx="534377" cy="259045"/>
    <xdr:sp macro="" textlink="">
      <xdr:nvSpPr>
        <xdr:cNvPr id="535" name="テキスト ボックス 534"/>
        <xdr:cNvSpPr txBox="1"/>
      </xdr:nvSpPr>
      <xdr:spPr>
        <a:xfrm>
          <a:off x="12547111" y="569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58</xdr:row>
      <xdr:rowOff>73677</xdr:rowOff>
    </xdr:from>
    <xdr:ext cx="595419" cy="259045"/>
    <xdr:sp macro="" textlink="">
      <xdr:nvSpPr>
        <xdr:cNvPr id="546" name="テキスト ボックス 545"/>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48" name="テキスト ボックス 54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0" name="テキスト ボックス 54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2" name="テキスト ボックス 55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4" name="テキスト ボックス 55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169875</xdr:rowOff>
    </xdr:from>
    <xdr:to>
      <xdr:col>23</xdr:col>
      <xdr:colOff>516889</xdr:colOff>
      <xdr:row>56</xdr:row>
      <xdr:rowOff>170904</xdr:rowOff>
    </xdr:to>
    <xdr:cxnSp macro="">
      <xdr:nvCxnSpPr>
        <xdr:cNvPr id="558" name="直線コネクタ 557"/>
        <xdr:cNvCxnSpPr/>
      </xdr:nvCxnSpPr>
      <xdr:spPr>
        <a:xfrm flipV="1">
          <a:off x="16317595" y="8742375"/>
          <a:ext cx="1269" cy="10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3281</xdr:rowOff>
    </xdr:from>
    <xdr:ext cx="599010" cy="259045"/>
    <xdr:sp macro="" textlink="">
      <xdr:nvSpPr>
        <xdr:cNvPr id="559" name="教育費最小値テキスト"/>
        <xdr:cNvSpPr txBox="1"/>
      </xdr:nvSpPr>
      <xdr:spPr>
        <a:xfrm>
          <a:off x="16370300" y="977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110,181</a:t>
          </a:r>
          <a:endParaRPr kumimoji="1" lang="ja-JP" altLang="en-US" sz="1000" b="1">
            <a:latin typeface="ＭＳ Ｐゴシック"/>
          </a:endParaRPr>
        </a:p>
      </xdr:txBody>
    </xdr:sp>
    <xdr:clientData/>
  </xdr:oneCellAnchor>
  <xdr:twoCellAnchor>
    <xdr:from>
      <xdr:col>23</xdr:col>
      <xdr:colOff>428625</xdr:colOff>
      <xdr:row>56</xdr:row>
      <xdr:rowOff>170904</xdr:rowOff>
    </xdr:from>
    <xdr:to>
      <xdr:col>23</xdr:col>
      <xdr:colOff>606425</xdr:colOff>
      <xdr:row>56</xdr:row>
      <xdr:rowOff>170904</xdr:rowOff>
    </xdr:to>
    <xdr:cxnSp macro="">
      <xdr:nvCxnSpPr>
        <xdr:cNvPr id="560" name="直線コネクタ 559"/>
        <xdr:cNvCxnSpPr/>
      </xdr:nvCxnSpPr>
      <xdr:spPr>
        <a:xfrm>
          <a:off x="16230600" y="977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116552</xdr:rowOff>
    </xdr:from>
    <xdr:ext cx="599010" cy="259045"/>
    <xdr:sp macro="" textlink="">
      <xdr:nvSpPr>
        <xdr:cNvPr id="561" name="教育費最大値テキスト"/>
        <xdr:cNvSpPr txBox="1"/>
      </xdr:nvSpPr>
      <xdr:spPr>
        <a:xfrm>
          <a:off x="16370300" y="85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137,208</a:t>
          </a:r>
          <a:endParaRPr kumimoji="1" lang="ja-JP" altLang="en-US" sz="1000" b="1">
            <a:latin typeface="ＭＳ Ｐゴシック"/>
          </a:endParaRPr>
        </a:p>
      </xdr:txBody>
    </xdr:sp>
    <xdr:clientData/>
  </xdr:oneCellAnchor>
  <xdr:twoCellAnchor>
    <xdr:from>
      <xdr:col>23</xdr:col>
      <xdr:colOff>428625</xdr:colOff>
      <xdr:row>50</xdr:row>
      <xdr:rowOff>169875</xdr:rowOff>
    </xdr:from>
    <xdr:to>
      <xdr:col>23</xdr:col>
      <xdr:colOff>606425</xdr:colOff>
      <xdr:row>50</xdr:row>
      <xdr:rowOff>169875</xdr:rowOff>
    </xdr:to>
    <xdr:cxnSp macro="">
      <xdr:nvCxnSpPr>
        <xdr:cNvPr id="562" name="直線コネクタ 561"/>
        <xdr:cNvCxnSpPr/>
      </xdr:nvCxnSpPr>
      <xdr:spPr>
        <a:xfrm>
          <a:off x="16230600" y="87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146596</xdr:rowOff>
    </xdr:from>
    <xdr:to>
      <xdr:col>23</xdr:col>
      <xdr:colOff>517525</xdr:colOff>
      <xdr:row>51</xdr:row>
      <xdr:rowOff>159359</xdr:rowOff>
    </xdr:to>
    <xdr:cxnSp macro="">
      <xdr:nvCxnSpPr>
        <xdr:cNvPr id="563" name="直線コネクタ 562"/>
        <xdr:cNvCxnSpPr/>
      </xdr:nvCxnSpPr>
      <xdr:spPr>
        <a:xfrm flipV="1">
          <a:off x="15481300" y="8890546"/>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40581</xdr:rowOff>
    </xdr:from>
    <xdr:ext cx="599010" cy="259045"/>
    <xdr:sp macro="" textlink="">
      <xdr:nvSpPr>
        <xdr:cNvPr id="564" name="教育費平均値テキスト"/>
        <xdr:cNvSpPr txBox="1"/>
      </xdr:nvSpPr>
      <xdr:spPr>
        <a:xfrm>
          <a:off x="16370300" y="9127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125,202</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62154</xdr:rowOff>
    </xdr:from>
    <xdr:to>
      <xdr:col>23</xdr:col>
      <xdr:colOff>568325</xdr:colOff>
      <xdr:row>53</xdr:row>
      <xdr:rowOff>163754</xdr:rowOff>
    </xdr:to>
    <xdr:sp macro="" textlink="">
      <xdr:nvSpPr>
        <xdr:cNvPr id="565" name="フローチャート : 判断 564"/>
        <xdr:cNvSpPr/>
      </xdr:nvSpPr>
      <xdr:spPr>
        <a:xfrm>
          <a:off x="16268700" y="914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159359</xdr:rowOff>
    </xdr:from>
    <xdr:to>
      <xdr:col>22</xdr:col>
      <xdr:colOff>365125</xdr:colOff>
      <xdr:row>52</xdr:row>
      <xdr:rowOff>149796</xdr:rowOff>
    </xdr:to>
    <xdr:cxnSp macro="">
      <xdr:nvCxnSpPr>
        <xdr:cNvPr id="566" name="直線コネクタ 565"/>
        <xdr:cNvCxnSpPr/>
      </xdr:nvCxnSpPr>
      <xdr:spPr>
        <a:xfrm flipV="1">
          <a:off x="14592300" y="8903309"/>
          <a:ext cx="889000" cy="16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25044</xdr:rowOff>
    </xdr:from>
    <xdr:to>
      <xdr:col>22</xdr:col>
      <xdr:colOff>415925</xdr:colOff>
      <xdr:row>55</xdr:row>
      <xdr:rowOff>126644</xdr:rowOff>
    </xdr:to>
    <xdr:sp macro="" textlink="">
      <xdr:nvSpPr>
        <xdr:cNvPr id="567" name="フローチャート : 判断 566"/>
        <xdr:cNvSpPr/>
      </xdr:nvSpPr>
      <xdr:spPr>
        <a:xfrm>
          <a:off x="15430500" y="945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117771</xdr:rowOff>
    </xdr:from>
    <xdr:ext cx="599010" cy="259045"/>
    <xdr:sp macro="" textlink="">
      <xdr:nvSpPr>
        <xdr:cNvPr id="568" name="テキスト ボックス 567"/>
        <xdr:cNvSpPr txBox="1"/>
      </xdr:nvSpPr>
      <xdr:spPr>
        <a:xfrm>
          <a:off x="15169094" y="95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117,176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123203</xdr:rowOff>
    </xdr:from>
    <xdr:to>
      <xdr:col>21</xdr:col>
      <xdr:colOff>161925</xdr:colOff>
      <xdr:row>52</xdr:row>
      <xdr:rowOff>149796</xdr:rowOff>
    </xdr:to>
    <xdr:cxnSp macro="">
      <xdr:nvCxnSpPr>
        <xdr:cNvPr id="569" name="直線コネクタ 568"/>
        <xdr:cNvCxnSpPr/>
      </xdr:nvCxnSpPr>
      <xdr:spPr>
        <a:xfrm>
          <a:off x="13703300" y="8867153"/>
          <a:ext cx="889000" cy="1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80899</xdr:rowOff>
    </xdr:from>
    <xdr:to>
      <xdr:col>21</xdr:col>
      <xdr:colOff>212725</xdr:colOff>
      <xdr:row>58</xdr:row>
      <xdr:rowOff>11049</xdr:rowOff>
    </xdr:to>
    <xdr:sp macro="" textlink="">
      <xdr:nvSpPr>
        <xdr:cNvPr id="570" name="フローチャート : 判断 569"/>
        <xdr:cNvSpPr/>
      </xdr:nvSpPr>
      <xdr:spPr>
        <a:xfrm>
          <a:off x="14541500" y="98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2176</xdr:rowOff>
    </xdr:from>
    <xdr:ext cx="599010" cy="259045"/>
    <xdr:sp macro="" textlink="">
      <xdr:nvSpPr>
        <xdr:cNvPr id="571" name="テキスト ボックス 570"/>
        <xdr:cNvSpPr txBox="1"/>
      </xdr:nvSpPr>
      <xdr:spPr>
        <a:xfrm>
          <a:off x="14292794" y="99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123203</xdr:rowOff>
    </xdr:from>
    <xdr:to>
      <xdr:col>19</xdr:col>
      <xdr:colOff>644525</xdr:colOff>
      <xdr:row>53</xdr:row>
      <xdr:rowOff>18237</xdr:rowOff>
    </xdr:to>
    <xdr:cxnSp macro="">
      <xdr:nvCxnSpPr>
        <xdr:cNvPr id="572" name="直線コネクタ 571"/>
        <xdr:cNvCxnSpPr/>
      </xdr:nvCxnSpPr>
      <xdr:spPr>
        <a:xfrm flipV="1">
          <a:off x="12814300" y="8867153"/>
          <a:ext cx="889000" cy="2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109207</xdr:rowOff>
    </xdr:from>
    <xdr:to>
      <xdr:col>20</xdr:col>
      <xdr:colOff>9525</xdr:colOff>
      <xdr:row>57</xdr:row>
      <xdr:rowOff>39357</xdr:rowOff>
    </xdr:to>
    <xdr:sp macro="" textlink="">
      <xdr:nvSpPr>
        <xdr:cNvPr id="573" name="フローチャート : 判断 572"/>
        <xdr:cNvSpPr/>
      </xdr:nvSpPr>
      <xdr:spPr>
        <a:xfrm>
          <a:off x="13652500" y="971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30484</xdr:rowOff>
    </xdr:from>
    <xdr:ext cx="599010" cy="259045"/>
    <xdr:sp macro="" textlink="">
      <xdr:nvSpPr>
        <xdr:cNvPr id="574" name="テキスト ボックス 573"/>
        <xdr:cNvSpPr txBox="1"/>
      </xdr:nvSpPr>
      <xdr:spPr>
        <a:xfrm>
          <a:off x="13403794" y="98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56058</xdr:rowOff>
    </xdr:from>
    <xdr:to>
      <xdr:col>18</xdr:col>
      <xdr:colOff>492125</xdr:colOff>
      <xdr:row>56</xdr:row>
      <xdr:rowOff>157658</xdr:rowOff>
    </xdr:to>
    <xdr:sp macro="" textlink="">
      <xdr:nvSpPr>
        <xdr:cNvPr id="575" name="フローチャート : 判断 574"/>
        <xdr:cNvSpPr/>
      </xdr:nvSpPr>
      <xdr:spPr>
        <a:xfrm>
          <a:off x="12763500" y="965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148785</xdr:rowOff>
    </xdr:from>
    <xdr:ext cx="599010" cy="259045"/>
    <xdr:sp macro="" textlink="">
      <xdr:nvSpPr>
        <xdr:cNvPr id="576" name="テキスト ボックス 575"/>
        <xdr:cNvSpPr txBox="1"/>
      </xdr:nvSpPr>
      <xdr:spPr>
        <a:xfrm>
          <a:off x="12514794" y="974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95796</xdr:rowOff>
    </xdr:from>
    <xdr:to>
      <xdr:col>23</xdr:col>
      <xdr:colOff>568325</xdr:colOff>
      <xdr:row>52</xdr:row>
      <xdr:rowOff>25946</xdr:rowOff>
    </xdr:to>
    <xdr:sp macro="" textlink="">
      <xdr:nvSpPr>
        <xdr:cNvPr id="582" name="円/楕円 581"/>
        <xdr:cNvSpPr/>
      </xdr:nvSpPr>
      <xdr:spPr>
        <a:xfrm>
          <a:off x="16268700" y="88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118673</xdr:rowOff>
    </xdr:from>
    <xdr:ext cx="599010" cy="259045"/>
    <xdr:sp macro="" textlink="">
      <xdr:nvSpPr>
        <xdr:cNvPr id="583" name="教育費該当値テキスト"/>
        <xdr:cNvSpPr txBox="1"/>
      </xdr:nvSpPr>
      <xdr:spPr>
        <a:xfrm>
          <a:off x="16370300" y="869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133,319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108559</xdr:rowOff>
    </xdr:from>
    <xdr:to>
      <xdr:col>22</xdr:col>
      <xdr:colOff>415925</xdr:colOff>
      <xdr:row>52</xdr:row>
      <xdr:rowOff>38709</xdr:rowOff>
    </xdr:to>
    <xdr:sp macro="" textlink="">
      <xdr:nvSpPr>
        <xdr:cNvPr id="584" name="円/楕円 583"/>
        <xdr:cNvSpPr/>
      </xdr:nvSpPr>
      <xdr:spPr>
        <a:xfrm>
          <a:off x="15430500" y="88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50</xdr:row>
      <xdr:rowOff>55236</xdr:rowOff>
    </xdr:from>
    <xdr:ext cx="599010" cy="259045"/>
    <xdr:sp macro="" textlink="">
      <xdr:nvSpPr>
        <xdr:cNvPr id="585" name="テキスト ボックス 584"/>
        <xdr:cNvSpPr txBox="1"/>
      </xdr:nvSpPr>
      <xdr:spPr>
        <a:xfrm>
          <a:off x="15169094" y="86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132,984</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98996</xdr:rowOff>
    </xdr:from>
    <xdr:to>
      <xdr:col>21</xdr:col>
      <xdr:colOff>212725</xdr:colOff>
      <xdr:row>53</xdr:row>
      <xdr:rowOff>29146</xdr:rowOff>
    </xdr:to>
    <xdr:sp macro="" textlink="">
      <xdr:nvSpPr>
        <xdr:cNvPr id="586" name="円/楕円 585"/>
        <xdr:cNvSpPr/>
      </xdr:nvSpPr>
      <xdr:spPr>
        <a:xfrm>
          <a:off x="14541500" y="90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45673</xdr:rowOff>
    </xdr:from>
    <xdr:ext cx="599010" cy="259045"/>
    <xdr:sp macro="" textlink="">
      <xdr:nvSpPr>
        <xdr:cNvPr id="587" name="テキスト ボックス 586"/>
        <xdr:cNvSpPr txBox="1"/>
      </xdr:nvSpPr>
      <xdr:spPr>
        <a:xfrm>
          <a:off x="14292794" y="878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128,735</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72403</xdr:rowOff>
    </xdr:from>
    <xdr:to>
      <xdr:col>20</xdr:col>
      <xdr:colOff>9525</xdr:colOff>
      <xdr:row>52</xdr:row>
      <xdr:rowOff>2553</xdr:rowOff>
    </xdr:to>
    <xdr:sp macro="" textlink="">
      <xdr:nvSpPr>
        <xdr:cNvPr id="588" name="円/楕円 587"/>
        <xdr:cNvSpPr/>
      </xdr:nvSpPr>
      <xdr:spPr>
        <a:xfrm>
          <a:off x="13652500" y="88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19080</xdr:rowOff>
    </xdr:from>
    <xdr:ext cx="599010" cy="259045"/>
    <xdr:sp macro="" textlink="">
      <xdr:nvSpPr>
        <xdr:cNvPr id="589" name="テキスト ボックス 588"/>
        <xdr:cNvSpPr txBox="1"/>
      </xdr:nvSpPr>
      <xdr:spPr>
        <a:xfrm>
          <a:off x="13403794" y="85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133,933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138887</xdr:rowOff>
    </xdr:from>
    <xdr:to>
      <xdr:col>18</xdr:col>
      <xdr:colOff>492125</xdr:colOff>
      <xdr:row>53</xdr:row>
      <xdr:rowOff>69037</xdr:rowOff>
    </xdr:to>
    <xdr:sp macro="" textlink="">
      <xdr:nvSpPr>
        <xdr:cNvPr id="590" name="円/楕円 589"/>
        <xdr:cNvSpPr/>
      </xdr:nvSpPr>
      <xdr:spPr>
        <a:xfrm>
          <a:off x="12763500" y="90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85564</xdr:rowOff>
    </xdr:from>
    <xdr:ext cx="599010" cy="259045"/>
    <xdr:sp macro="" textlink="">
      <xdr:nvSpPr>
        <xdr:cNvPr id="591" name="テキスト ボックス 590"/>
        <xdr:cNvSpPr txBox="1"/>
      </xdr:nvSpPr>
      <xdr:spPr>
        <a:xfrm>
          <a:off x="12514794" y="882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148463</xdr:rowOff>
    </xdr:from>
    <xdr:to>
      <xdr:col>23</xdr:col>
      <xdr:colOff>516889</xdr:colOff>
      <xdr:row>78</xdr:row>
      <xdr:rowOff>133756</xdr:rowOff>
    </xdr:to>
    <xdr:cxnSp macro="">
      <xdr:nvCxnSpPr>
        <xdr:cNvPr id="613" name="直線コネクタ 612"/>
        <xdr:cNvCxnSpPr/>
      </xdr:nvCxnSpPr>
      <xdr:spPr>
        <a:xfrm flipV="1">
          <a:off x="16317595" y="12664313"/>
          <a:ext cx="1269" cy="8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137583</xdr:rowOff>
    </xdr:from>
    <xdr:ext cx="469744" cy="259045"/>
    <xdr:sp macro="" textlink="">
      <xdr:nvSpPr>
        <xdr:cNvPr id="614" name="災害復旧費最小値テキスト"/>
        <xdr:cNvSpPr txBox="1"/>
      </xdr:nvSpPr>
      <xdr:spPr>
        <a:xfrm>
          <a:off x="16370300" y="135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a:t>
          </a:r>
          <a:endParaRPr kumimoji="1" lang="ja-JP" altLang="en-US" sz="1000" b="1">
            <a:latin typeface="ＭＳ Ｐゴシック"/>
          </a:endParaRPr>
        </a:p>
      </xdr:txBody>
    </xdr:sp>
    <xdr:clientData/>
  </xdr:oneCellAnchor>
  <xdr:twoCellAnchor>
    <xdr:from>
      <xdr:col>23</xdr:col>
      <xdr:colOff>428625</xdr:colOff>
      <xdr:row>78</xdr:row>
      <xdr:rowOff>133756</xdr:rowOff>
    </xdr:from>
    <xdr:to>
      <xdr:col>23</xdr:col>
      <xdr:colOff>606425</xdr:colOff>
      <xdr:row>78</xdr:row>
      <xdr:rowOff>133756</xdr:rowOff>
    </xdr:to>
    <xdr:cxnSp macro="">
      <xdr:nvCxnSpPr>
        <xdr:cNvPr id="615" name="直線コネクタ 614"/>
        <xdr:cNvCxnSpPr/>
      </xdr:nvCxnSpPr>
      <xdr:spPr>
        <a:xfrm>
          <a:off x="16230600" y="1350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95140</xdr:rowOff>
    </xdr:from>
    <xdr:ext cx="534377" cy="259045"/>
    <xdr:sp macro="" textlink="">
      <xdr:nvSpPr>
        <xdr:cNvPr id="616" name="災害復旧費最大値テキスト"/>
        <xdr:cNvSpPr txBox="1"/>
      </xdr:nvSpPr>
      <xdr:spPr>
        <a:xfrm>
          <a:off x="16370300" y="124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12,135</a:t>
          </a:r>
          <a:endParaRPr kumimoji="1" lang="ja-JP" altLang="en-US" sz="1000" b="1">
            <a:latin typeface="ＭＳ Ｐゴシック"/>
          </a:endParaRPr>
        </a:p>
      </xdr:txBody>
    </xdr:sp>
    <xdr:clientData/>
  </xdr:oneCellAnchor>
  <xdr:twoCellAnchor>
    <xdr:from>
      <xdr:col>23</xdr:col>
      <xdr:colOff>428625</xdr:colOff>
      <xdr:row>73</xdr:row>
      <xdr:rowOff>148463</xdr:rowOff>
    </xdr:from>
    <xdr:to>
      <xdr:col>23</xdr:col>
      <xdr:colOff>606425</xdr:colOff>
      <xdr:row>73</xdr:row>
      <xdr:rowOff>148463</xdr:rowOff>
    </xdr:to>
    <xdr:cxnSp macro="">
      <xdr:nvCxnSpPr>
        <xdr:cNvPr id="617" name="直線コネクタ 616"/>
        <xdr:cNvCxnSpPr/>
      </xdr:nvCxnSpPr>
      <xdr:spPr>
        <a:xfrm>
          <a:off x="16230600" y="126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126288</xdr:rowOff>
    </xdr:from>
    <xdr:to>
      <xdr:col>23</xdr:col>
      <xdr:colOff>517525</xdr:colOff>
      <xdr:row>76</xdr:row>
      <xdr:rowOff>65481</xdr:rowOff>
    </xdr:to>
    <xdr:cxnSp macro="">
      <xdr:nvCxnSpPr>
        <xdr:cNvPr id="618" name="直線コネクタ 617"/>
        <xdr:cNvCxnSpPr/>
      </xdr:nvCxnSpPr>
      <xdr:spPr>
        <a:xfrm>
          <a:off x="15481300" y="12642138"/>
          <a:ext cx="838200" cy="4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71060</xdr:rowOff>
    </xdr:from>
    <xdr:ext cx="469744" cy="259045"/>
    <xdr:sp macro="" textlink="">
      <xdr:nvSpPr>
        <xdr:cNvPr id="619" name="災害復旧費平均値テキスト"/>
        <xdr:cNvSpPr txBox="1"/>
      </xdr:nvSpPr>
      <xdr:spPr>
        <a:xfrm>
          <a:off x="16370300" y="13101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92633</xdr:rowOff>
    </xdr:from>
    <xdr:to>
      <xdr:col>23</xdr:col>
      <xdr:colOff>568325</xdr:colOff>
      <xdr:row>77</xdr:row>
      <xdr:rowOff>22783</xdr:rowOff>
    </xdr:to>
    <xdr:sp macro="" textlink="">
      <xdr:nvSpPr>
        <xdr:cNvPr id="620" name="フローチャート : 判断 619"/>
        <xdr:cNvSpPr/>
      </xdr:nvSpPr>
      <xdr:spPr>
        <a:xfrm>
          <a:off x="16268700" y="1312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126288</xdr:rowOff>
    </xdr:from>
    <xdr:to>
      <xdr:col>22</xdr:col>
      <xdr:colOff>365125</xdr:colOff>
      <xdr:row>77</xdr:row>
      <xdr:rowOff>10846</xdr:rowOff>
    </xdr:to>
    <xdr:cxnSp macro="">
      <xdr:nvCxnSpPr>
        <xdr:cNvPr id="621" name="直線コネクタ 620"/>
        <xdr:cNvCxnSpPr/>
      </xdr:nvCxnSpPr>
      <xdr:spPr>
        <a:xfrm flipV="1">
          <a:off x="14592300" y="12642138"/>
          <a:ext cx="889000" cy="5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158014</xdr:rowOff>
    </xdr:from>
    <xdr:to>
      <xdr:col>22</xdr:col>
      <xdr:colOff>415925</xdr:colOff>
      <xdr:row>77</xdr:row>
      <xdr:rowOff>88164</xdr:rowOff>
    </xdr:to>
    <xdr:sp macro="" textlink="">
      <xdr:nvSpPr>
        <xdr:cNvPr id="622" name="フローチャート : 判断 621"/>
        <xdr:cNvSpPr/>
      </xdr:nvSpPr>
      <xdr:spPr>
        <a:xfrm>
          <a:off x="15430500" y="131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79291</xdr:rowOff>
    </xdr:from>
    <xdr:ext cx="469744" cy="259045"/>
    <xdr:sp macro="" textlink="">
      <xdr:nvSpPr>
        <xdr:cNvPr id="623" name="テキスト ボックス 622"/>
        <xdr:cNvSpPr txBox="1"/>
      </xdr:nvSpPr>
      <xdr:spPr>
        <a:xfrm>
          <a:off x="15233727" y="132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10846</xdr:rowOff>
    </xdr:from>
    <xdr:to>
      <xdr:col>21</xdr:col>
      <xdr:colOff>161925</xdr:colOff>
      <xdr:row>78</xdr:row>
      <xdr:rowOff>10007</xdr:rowOff>
    </xdr:to>
    <xdr:cxnSp macro="">
      <xdr:nvCxnSpPr>
        <xdr:cNvPr id="624" name="直線コネクタ 623"/>
        <xdr:cNvCxnSpPr/>
      </xdr:nvCxnSpPr>
      <xdr:spPr>
        <a:xfrm flipV="1">
          <a:off x="13703300" y="13212496"/>
          <a:ext cx="889000" cy="1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86843</xdr:rowOff>
    </xdr:from>
    <xdr:to>
      <xdr:col>21</xdr:col>
      <xdr:colOff>212725</xdr:colOff>
      <xdr:row>78</xdr:row>
      <xdr:rowOff>16993</xdr:rowOff>
    </xdr:to>
    <xdr:sp macro="" textlink="">
      <xdr:nvSpPr>
        <xdr:cNvPr id="625" name="フローチャート : 判断 624"/>
        <xdr:cNvSpPr/>
      </xdr:nvSpPr>
      <xdr:spPr>
        <a:xfrm>
          <a:off x="1454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8120</xdr:rowOff>
    </xdr:from>
    <xdr:ext cx="469744" cy="259045"/>
    <xdr:sp macro="" textlink="">
      <xdr:nvSpPr>
        <xdr:cNvPr id="626" name="テキスト ボックス 625"/>
        <xdr:cNvSpPr txBox="1"/>
      </xdr:nvSpPr>
      <xdr:spPr>
        <a:xfrm>
          <a:off x="14357427"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10007</xdr:rowOff>
    </xdr:from>
    <xdr:to>
      <xdr:col>19</xdr:col>
      <xdr:colOff>644525</xdr:colOff>
      <xdr:row>78</xdr:row>
      <xdr:rowOff>81559</xdr:rowOff>
    </xdr:to>
    <xdr:cxnSp macro="">
      <xdr:nvCxnSpPr>
        <xdr:cNvPr id="627" name="直線コネクタ 626"/>
        <xdr:cNvCxnSpPr/>
      </xdr:nvCxnSpPr>
      <xdr:spPr>
        <a:xfrm flipV="1">
          <a:off x="12814300" y="13383107"/>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165709</xdr:rowOff>
    </xdr:from>
    <xdr:to>
      <xdr:col>20</xdr:col>
      <xdr:colOff>9525</xdr:colOff>
      <xdr:row>71</xdr:row>
      <xdr:rowOff>95859</xdr:rowOff>
    </xdr:to>
    <xdr:sp macro="" textlink="">
      <xdr:nvSpPr>
        <xdr:cNvPr id="628" name="フローチャート : 判断 627"/>
        <xdr:cNvSpPr/>
      </xdr:nvSpPr>
      <xdr:spPr>
        <a:xfrm>
          <a:off x="13652500" y="121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112386</xdr:rowOff>
    </xdr:from>
    <xdr:ext cx="534377" cy="259045"/>
    <xdr:sp macro="" textlink="">
      <xdr:nvSpPr>
        <xdr:cNvPr id="629" name="テキスト ボックス 628"/>
        <xdr:cNvSpPr txBox="1"/>
      </xdr:nvSpPr>
      <xdr:spPr>
        <a:xfrm>
          <a:off x="13436111" y="11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129134</xdr:rowOff>
    </xdr:from>
    <xdr:to>
      <xdr:col>18</xdr:col>
      <xdr:colOff>492125</xdr:colOff>
      <xdr:row>75</xdr:row>
      <xdr:rowOff>59284</xdr:rowOff>
    </xdr:to>
    <xdr:sp macro="" textlink="">
      <xdr:nvSpPr>
        <xdr:cNvPr id="630" name="フローチャート : 判断 629"/>
        <xdr:cNvSpPr/>
      </xdr:nvSpPr>
      <xdr:spPr>
        <a:xfrm>
          <a:off x="12763500" y="1281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75811</xdr:rowOff>
    </xdr:from>
    <xdr:ext cx="469744" cy="259045"/>
    <xdr:sp macro="" textlink="">
      <xdr:nvSpPr>
        <xdr:cNvPr id="631" name="テキスト ボックス 630"/>
        <xdr:cNvSpPr txBox="1"/>
      </xdr:nvSpPr>
      <xdr:spPr>
        <a:xfrm>
          <a:off x="12579427" y="1259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14681</xdr:rowOff>
    </xdr:from>
    <xdr:to>
      <xdr:col>23</xdr:col>
      <xdr:colOff>568325</xdr:colOff>
      <xdr:row>76</xdr:row>
      <xdr:rowOff>116281</xdr:rowOff>
    </xdr:to>
    <xdr:sp macro="" textlink="">
      <xdr:nvSpPr>
        <xdr:cNvPr id="637" name="円/楕円 636"/>
        <xdr:cNvSpPr/>
      </xdr:nvSpPr>
      <xdr:spPr>
        <a:xfrm>
          <a:off x="16268700" y="1304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37558</xdr:rowOff>
    </xdr:from>
    <xdr:ext cx="469744" cy="259045"/>
    <xdr:sp macro="" textlink="">
      <xdr:nvSpPr>
        <xdr:cNvPr id="638" name="災害復旧費該当値テキスト"/>
        <xdr:cNvSpPr txBox="1"/>
      </xdr:nvSpPr>
      <xdr:spPr>
        <a:xfrm>
          <a:off x="16370300" y="1289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75488</xdr:rowOff>
    </xdr:from>
    <xdr:to>
      <xdr:col>22</xdr:col>
      <xdr:colOff>415925</xdr:colOff>
      <xdr:row>74</xdr:row>
      <xdr:rowOff>5638</xdr:rowOff>
    </xdr:to>
    <xdr:sp macro="" textlink="">
      <xdr:nvSpPr>
        <xdr:cNvPr id="639" name="円/楕円 638"/>
        <xdr:cNvSpPr/>
      </xdr:nvSpPr>
      <xdr:spPr>
        <a:xfrm>
          <a:off x="15430500" y="125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22165</xdr:rowOff>
    </xdr:from>
    <xdr:ext cx="534377" cy="259045"/>
    <xdr:sp macro="" textlink="">
      <xdr:nvSpPr>
        <xdr:cNvPr id="640" name="テキスト ボックス 639"/>
        <xdr:cNvSpPr txBox="1"/>
      </xdr:nvSpPr>
      <xdr:spPr>
        <a:xfrm>
          <a:off x="15201411" y="12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131496</xdr:rowOff>
    </xdr:from>
    <xdr:to>
      <xdr:col>21</xdr:col>
      <xdr:colOff>212725</xdr:colOff>
      <xdr:row>77</xdr:row>
      <xdr:rowOff>61646</xdr:rowOff>
    </xdr:to>
    <xdr:sp macro="" textlink="">
      <xdr:nvSpPr>
        <xdr:cNvPr id="641" name="円/楕円 640"/>
        <xdr:cNvSpPr/>
      </xdr:nvSpPr>
      <xdr:spPr>
        <a:xfrm>
          <a:off x="14541500" y="131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78173</xdr:rowOff>
    </xdr:from>
    <xdr:ext cx="469744" cy="259045"/>
    <xdr:sp macro="" textlink="">
      <xdr:nvSpPr>
        <xdr:cNvPr id="642" name="テキスト ボックス 641"/>
        <xdr:cNvSpPr txBox="1"/>
      </xdr:nvSpPr>
      <xdr:spPr>
        <a:xfrm>
          <a:off x="14357427" y="1293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130657</xdr:rowOff>
    </xdr:from>
    <xdr:to>
      <xdr:col>20</xdr:col>
      <xdr:colOff>9525</xdr:colOff>
      <xdr:row>78</xdr:row>
      <xdr:rowOff>60807</xdr:rowOff>
    </xdr:to>
    <xdr:sp macro="" textlink="">
      <xdr:nvSpPr>
        <xdr:cNvPr id="643" name="円/楕円 642"/>
        <xdr:cNvSpPr/>
      </xdr:nvSpPr>
      <xdr:spPr>
        <a:xfrm>
          <a:off x="13652500" y="133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51934</xdr:rowOff>
    </xdr:from>
    <xdr:ext cx="469744" cy="259045"/>
    <xdr:sp macro="" textlink="">
      <xdr:nvSpPr>
        <xdr:cNvPr id="644" name="テキスト ボックス 643"/>
        <xdr:cNvSpPr txBox="1"/>
      </xdr:nvSpPr>
      <xdr:spPr>
        <a:xfrm>
          <a:off x="13468427" y="134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30759</xdr:rowOff>
    </xdr:from>
    <xdr:to>
      <xdr:col>18</xdr:col>
      <xdr:colOff>492125</xdr:colOff>
      <xdr:row>78</xdr:row>
      <xdr:rowOff>132359</xdr:rowOff>
    </xdr:to>
    <xdr:sp macro="" textlink="">
      <xdr:nvSpPr>
        <xdr:cNvPr id="645" name="円/楕円 644"/>
        <xdr:cNvSpPr/>
      </xdr:nvSpPr>
      <xdr:spPr>
        <a:xfrm>
          <a:off x="12763500" y="134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123486</xdr:rowOff>
    </xdr:from>
    <xdr:ext cx="469744" cy="259045"/>
    <xdr:sp macro="" textlink="">
      <xdr:nvSpPr>
        <xdr:cNvPr id="646" name="テキスト ボックス 645"/>
        <xdr:cNvSpPr txBox="1"/>
      </xdr:nvSpPr>
      <xdr:spPr>
        <a:xfrm>
          <a:off x="12579427" y="134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7" name="テキスト ボックス 65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9" name="テキスト ボックス 65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1" name="テキスト ボックス 66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3" name="テキスト ボックス 66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113754</xdr:rowOff>
    </xdr:from>
    <xdr:to>
      <xdr:col>23</xdr:col>
      <xdr:colOff>516889</xdr:colOff>
      <xdr:row>96</xdr:row>
      <xdr:rowOff>96244</xdr:rowOff>
    </xdr:to>
    <xdr:cxnSp macro="">
      <xdr:nvCxnSpPr>
        <xdr:cNvPr id="667" name="直線コネクタ 666"/>
        <xdr:cNvCxnSpPr/>
      </xdr:nvCxnSpPr>
      <xdr:spPr>
        <a:xfrm flipV="1">
          <a:off x="16317595" y="15887154"/>
          <a:ext cx="1269" cy="66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100071</xdr:rowOff>
    </xdr:from>
    <xdr:ext cx="534377" cy="259045"/>
    <xdr:sp macro="" textlink="">
      <xdr:nvSpPr>
        <xdr:cNvPr id="668" name="公債費最小値テキスト"/>
        <xdr:cNvSpPr txBox="1"/>
      </xdr:nvSpPr>
      <xdr:spPr>
        <a:xfrm>
          <a:off x="16370300" y="165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96,901</a:t>
          </a:r>
          <a:endParaRPr kumimoji="1" lang="ja-JP" altLang="en-US" sz="1000" b="1">
            <a:latin typeface="ＭＳ Ｐゴシック"/>
          </a:endParaRPr>
        </a:p>
      </xdr:txBody>
    </xdr:sp>
    <xdr:clientData/>
  </xdr:oneCellAnchor>
  <xdr:twoCellAnchor>
    <xdr:from>
      <xdr:col>23</xdr:col>
      <xdr:colOff>428625</xdr:colOff>
      <xdr:row>96</xdr:row>
      <xdr:rowOff>96244</xdr:rowOff>
    </xdr:from>
    <xdr:to>
      <xdr:col>23</xdr:col>
      <xdr:colOff>606425</xdr:colOff>
      <xdr:row>96</xdr:row>
      <xdr:rowOff>96244</xdr:rowOff>
    </xdr:to>
    <xdr:cxnSp macro="">
      <xdr:nvCxnSpPr>
        <xdr:cNvPr id="669" name="直線コネクタ 668"/>
        <xdr:cNvCxnSpPr/>
      </xdr:nvCxnSpPr>
      <xdr:spPr>
        <a:xfrm>
          <a:off x="16230600" y="1655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60431</xdr:rowOff>
    </xdr:from>
    <xdr:ext cx="599010" cy="259045"/>
    <xdr:sp macro="" textlink="">
      <xdr:nvSpPr>
        <xdr:cNvPr id="670" name="公債費最大値テキスト"/>
        <xdr:cNvSpPr txBox="1"/>
      </xdr:nvSpPr>
      <xdr:spPr>
        <a:xfrm>
          <a:off x="16370300" y="1566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126,135</a:t>
          </a:r>
          <a:endParaRPr kumimoji="1" lang="ja-JP" altLang="en-US" sz="1000" b="1">
            <a:latin typeface="ＭＳ Ｐゴシック"/>
          </a:endParaRPr>
        </a:p>
      </xdr:txBody>
    </xdr:sp>
    <xdr:clientData/>
  </xdr:oneCellAnchor>
  <xdr:twoCellAnchor>
    <xdr:from>
      <xdr:col>23</xdr:col>
      <xdr:colOff>428625</xdr:colOff>
      <xdr:row>92</xdr:row>
      <xdr:rowOff>113754</xdr:rowOff>
    </xdr:from>
    <xdr:to>
      <xdr:col>23</xdr:col>
      <xdr:colOff>606425</xdr:colOff>
      <xdr:row>92</xdr:row>
      <xdr:rowOff>113754</xdr:rowOff>
    </xdr:to>
    <xdr:cxnSp macro="">
      <xdr:nvCxnSpPr>
        <xdr:cNvPr id="671" name="直線コネクタ 670"/>
        <xdr:cNvCxnSpPr/>
      </xdr:nvCxnSpPr>
      <xdr:spPr>
        <a:xfrm>
          <a:off x="16230600" y="15887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97958</xdr:rowOff>
    </xdr:from>
    <xdr:to>
      <xdr:col>23</xdr:col>
      <xdr:colOff>517525</xdr:colOff>
      <xdr:row>92</xdr:row>
      <xdr:rowOff>113754</xdr:rowOff>
    </xdr:to>
    <xdr:cxnSp macro="">
      <xdr:nvCxnSpPr>
        <xdr:cNvPr id="672" name="直線コネクタ 671"/>
        <xdr:cNvCxnSpPr/>
      </xdr:nvCxnSpPr>
      <xdr:spPr>
        <a:xfrm>
          <a:off x="15481300" y="15699908"/>
          <a:ext cx="838200" cy="18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169191</xdr:rowOff>
    </xdr:from>
    <xdr:ext cx="599010" cy="259045"/>
    <xdr:sp macro="" textlink="">
      <xdr:nvSpPr>
        <xdr:cNvPr id="673" name="公債費平均値テキスト"/>
        <xdr:cNvSpPr txBox="1"/>
      </xdr:nvSpPr>
      <xdr:spPr>
        <a:xfrm>
          <a:off x="16370300" y="1628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105,544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19314</xdr:rowOff>
    </xdr:from>
    <xdr:to>
      <xdr:col>23</xdr:col>
      <xdr:colOff>568325</xdr:colOff>
      <xdr:row>95</xdr:row>
      <xdr:rowOff>120914</xdr:rowOff>
    </xdr:to>
    <xdr:sp macro="" textlink="">
      <xdr:nvSpPr>
        <xdr:cNvPr id="674" name="フローチャート : 判断 673"/>
        <xdr:cNvSpPr/>
      </xdr:nvSpPr>
      <xdr:spPr>
        <a:xfrm>
          <a:off x="16268700" y="1630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97958</xdr:rowOff>
    </xdr:from>
    <xdr:to>
      <xdr:col>22</xdr:col>
      <xdr:colOff>365125</xdr:colOff>
      <xdr:row>91</xdr:row>
      <xdr:rowOff>110827</xdr:rowOff>
    </xdr:to>
    <xdr:cxnSp macro="">
      <xdr:nvCxnSpPr>
        <xdr:cNvPr id="675" name="直線コネクタ 674"/>
        <xdr:cNvCxnSpPr/>
      </xdr:nvCxnSpPr>
      <xdr:spPr>
        <a:xfrm flipV="1">
          <a:off x="14592300" y="1569990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168658</xdr:rowOff>
    </xdr:from>
    <xdr:to>
      <xdr:col>22</xdr:col>
      <xdr:colOff>415925</xdr:colOff>
      <xdr:row>97</xdr:row>
      <xdr:rowOff>98808</xdr:rowOff>
    </xdr:to>
    <xdr:sp macro="" textlink="">
      <xdr:nvSpPr>
        <xdr:cNvPr id="676" name="フローチャート : 判断 675"/>
        <xdr:cNvSpPr/>
      </xdr:nvSpPr>
      <xdr:spPr>
        <a:xfrm>
          <a:off x="15430500" y="166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89935</xdr:rowOff>
    </xdr:from>
    <xdr:ext cx="534377" cy="259045"/>
    <xdr:sp macro="" textlink="">
      <xdr:nvSpPr>
        <xdr:cNvPr id="677" name="テキスト ボックス 676"/>
        <xdr:cNvSpPr txBox="1"/>
      </xdr:nvSpPr>
      <xdr:spPr>
        <a:xfrm>
          <a:off x="15201411" y="167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91,511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110827</xdr:rowOff>
    </xdr:from>
    <xdr:to>
      <xdr:col>21</xdr:col>
      <xdr:colOff>161925</xdr:colOff>
      <xdr:row>91</xdr:row>
      <xdr:rowOff>115835</xdr:rowOff>
    </xdr:to>
    <xdr:cxnSp macro="">
      <xdr:nvCxnSpPr>
        <xdr:cNvPr id="678" name="直線コネクタ 677"/>
        <xdr:cNvCxnSpPr/>
      </xdr:nvCxnSpPr>
      <xdr:spPr>
        <a:xfrm flipV="1">
          <a:off x="13703300" y="15712777"/>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111508</xdr:rowOff>
    </xdr:from>
    <xdr:to>
      <xdr:col>21</xdr:col>
      <xdr:colOff>212725</xdr:colOff>
      <xdr:row>98</xdr:row>
      <xdr:rowOff>41658</xdr:rowOff>
    </xdr:to>
    <xdr:sp macro="" textlink="">
      <xdr:nvSpPr>
        <xdr:cNvPr id="679" name="フローチャート : 判断 678"/>
        <xdr:cNvSpPr/>
      </xdr:nvSpPr>
      <xdr:spPr>
        <a:xfrm>
          <a:off x="14541500" y="1674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32785</xdr:rowOff>
    </xdr:from>
    <xdr:ext cx="534377" cy="259045"/>
    <xdr:sp macro="" textlink="">
      <xdr:nvSpPr>
        <xdr:cNvPr id="680" name="テキスト ボックス 679"/>
        <xdr:cNvSpPr txBox="1"/>
      </xdr:nvSpPr>
      <xdr:spPr>
        <a:xfrm>
          <a:off x="14325111" y="168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99375</xdr:rowOff>
    </xdr:from>
    <xdr:to>
      <xdr:col>19</xdr:col>
      <xdr:colOff>644525</xdr:colOff>
      <xdr:row>91</xdr:row>
      <xdr:rowOff>115835</xdr:rowOff>
    </xdr:to>
    <xdr:cxnSp macro="">
      <xdr:nvCxnSpPr>
        <xdr:cNvPr id="681" name="直線コネクタ 680"/>
        <xdr:cNvCxnSpPr/>
      </xdr:nvCxnSpPr>
      <xdr:spPr>
        <a:xfrm>
          <a:off x="12814300" y="15529875"/>
          <a:ext cx="889000" cy="18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109108</xdr:rowOff>
    </xdr:from>
    <xdr:to>
      <xdr:col>20</xdr:col>
      <xdr:colOff>9525</xdr:colOff>
      <xdr:row>98</xdr:row>
      <xdr:rowOff>39258</xdr:rowOff>
    </xdr:to>
    <xdr:sp macro="" textlink="">
      <xdr:nvSpPr>
        <xdr:cNvPr id="682" name="フローチャート : 判断 681"/>
        <xdr:cNvSpPr/>
      </xdr:nvSpPr>
      <xdr:spPr>
        <a:xfrm>
          <a:off x="13652500" y="167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30385</xdr:rowOff>
    </xdr:from>
    <xdr:ext cx="534377" cy="259045"/>
    <xdr:sp macro="" textlink="">
      <xdr:nvSpPr>
        <xdr:cNvPr id="683" name="テキスト ボックス 682"/>
        <xdr:cNvSpPr txBox="1"/>
      </xdr:nvSpPr>
      <xdr:spPr>
        <a:xfrm>
          <a:off x="13436111" y="168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82841</xdr:rowOff>
    </xdr:from>
    <xdr:to>
      <xdr:col>18</xdr:col>
      <xdr:colOff>492125</xdr:colOff>
      <xdr:row>98</xdr:row>
      <xdr:rowOff>12991</xdr:rowOff>
    </xdr:to>
    <xdr:sp macro="" textlink="">
      <xdr:nvSpPr>
        <xdr:cNvPr id="684" name="フローチャート : 判断 683"/>
        <xdr:cNvSpPr/>
      </xdr:nvSpPr>
      <xdr:spPr>
        <a:xfrm>
          <a:off x="12763500" y="1671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4118</xdr:rowOff>
    </xdr:from>
    <xdr:ext cx="534377" cy="259045"/>
    <xdr:sp macro="" textlink="">
      <xdr:nvSpPr>
        <xdr:cNvPr id="685" name="テキスト ボックス 684"/>
        <xdr:cNvSpPr txBox="1"/>
      </xdr:nvSpPr>
      <xdr:spPr>
        <a:xfrm>
          <a:off x="12547111" y="168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87,765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62954</xdr:rowOff>
    </xdr:from>
    <xdr:to>
      <xdr:col>23</xdr:col>
      <xdr:colOff>568325</xdr:colOff>
      <xdr:row>92</xdr:row>
      <xdr:rowOff>164554</xdr:rowOff>
    </xdr:to>
    <xdr:sp macro="" textlink="">
      <xdr:nvSpPr>
        <xdr:cNvPr id="691" name="円/楕円 690"/>
        <xdr:cNvSpPr/>
      </xdr:nvSpPr>
      <xdr:spPr>
        <a:xfrm>
          <a:off x="16268700" y="158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15981</xdr:rowOff>
    </xdr:from>
    <xdr:ext cx="599010" cy="259045"/>
    <xdr:sp macro="" textlink="">
      <xdr:nvSpPr>
        <xdr:cNvPr id="692" name="公債費該当値テキスト"/>
        <xdr:cNvSpPr txBox="1"/>
      </xdr:nvSpPr>
      <xdr:spPr>
        <a:xfrm>
          <a:off x="16370300" y="157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126,135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47158</xdr:rowOff>
    </xdr:from>
    <xdr:to>
      <xdr:col>22</xdr:col>
      <xdr:colOff>415925</xdr:colOff>
      <xdr:row>91</xdr:row>
      <xdr:rowOff>148758</xdr:rowOff>
    </xdr:to>
    <xdr:sp macro="" textlink="">
      <xdr:nvSpPr>
        <xdr:cNvPr id="693" name="円/楕円 692"/>
        <xdr:cNvSpPr/>
      </xdr:nvSpPr>
      <xdr:spPr>
        <a:xfrm>
          <a:off x="15430500" y="156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89</xdr:row>
      <xdr:rowOff>165285</xdr:rowOff>
    </xdr:from>
    <xdr:ext cx="599010" cy="259045"/>
    <xdr:sp macro="" textlink="">
      <xdr:nvSpPr>
        <xdr:cNvPr id="694" name="テキスト ボックス 693"/>
        <xdr:cNvSpPr txBox="1"/>
      </xdr:nvSpPr>
      <xdr:spPr>
        <a:xfrm>
          <a:off x="15169094" y="1542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134,326</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60027</xdr:rowOff>
    </xdr:from>
    <xdr:to>
      <xdr:col>21</xdr:col>
      <xdr:colOff>212725</xdr:colOff>
      <xdr:row>91</xdr:row>
      <xdr:rowOff>161627</xdr:rowOff>
    </xdr:to>
    <xdr:sp macro="" textlink="">
      <xdr:nvSpPr>
        <xdr:cNvPr id="695" name="円/楕円 694"/>
        <xdr:cNvSpPr/>
      </xdr:nvSpPr>
      <xdr:spPr>
        <a:xfrm>
          <a:off x="14541500" y="156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6704</xdr:rowOff>
    </xdr:from>
    <xdr:ext cx="599010" cy="259045"/>
    <xdr:sp macro="" textlink="">
      <xdr:nvSpPr>
        <xdr:cNvPr id="696" name="テキスト ボックス 695"/>
        <xdr:cNvSpPr txBox="1"/>
      </xdr:nvSpPr>
      <xdr:spPr>
        <a:xfrm>
          <a:off x="14292794" y="1543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133,763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65035</xdr:rowOff>
    </xdr:from>
    <xdr:to>
      <xdr:col>20</xdr:col>
      <xdr:colOff>9525</xdr:colOff>
      <xdr:row>91</xdr:row>
      <xdr:rowOff>166635</xdr:rowOff>
    </xdr:to>
    <xdr:sp macro="" textlink="">
      <xdr:nvSpPr>
        <xdr:cNvPr id="697" name="円/楕円 696"/>
        <xdr:cNvSpPr/>
      </xdr:nvSpPr>
      <xdr:spPr>
        <a:xfrm>
          <a:off x="13652500" y="156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11712</xdr:rowOff>
    </xdr:from>
    <xdr:ext cx="599010" cy="259045"/>
    <xdr:sp macro="" textlink="">
      <xdr:nvSpPr>
        <xdr:cNvPr id="698" name="テキスト ボックス 697"/>
        <xdr:cNvSpPr txBox="1"/>
      </xdr:nvSpPr>
      <xdr:spPr>
        <a:xfrm>
          <a:off x="13403794" y="1544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48575</xdr:rowOff>
    </xdr:from>
    <xdr:to>
      <xdr:col>18</xdr:col>
      <xdr:colOff>492125</xdr:colOff>
      <xdr:row>90</xdr:row>
      <xdr:rowOff>150175</xdr:rowOff>
    </xdr:to>
    <xdr:sp macro="" textlink="">
      <xdr:nvSpPr>
        <xdr:cNvPr id="699" name="円/楕円 698"/>
        <xdr:cNvSpPr/>
      </xdr:nvSpPr>
      <xdr:spPr>
        <a:xfrm>
          <a:off x="12763500" y="154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88</xdr:row>
      <xdr:rowOff>166702</xdr:rowOff>
    </xdr:from>
    <xdr:ext cx="599010" cy="259045"/>
    <xdr:sp macro="" textlink="">
      <xdr:nvSpPr>
        <xdr:cNvPr id="700" name="テキスト ボックス 699"/>
        <xdr:cNvSpPr txBox="1"/>
      </xdr:nvSpPr>
      <xdr:spPr>
        <a:xfrm>
          <a:off x="12514794" y="152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2" name="テキスト ボックス 71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14" name="テキスト ボックス 71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16" name="テキスト ボックス 71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18" name="テキスト ボックス 71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0" name="テキスト ボックス 71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48260</xdr:rowOff>
    </xdr:from>
    <xdr:to>
      <xdr:col>32</xdr:col>
      <xdr:colOff>186689</xdr:colOff>
      <xdr:row>39</xdr:row>
      <xdr:rowOff>90715</xdr:rowOff>
    </xdr:to>
    <xdr:cxnSp macro="">
      <xdr:nvCxnSpPr>
        <xdr:cNvPr id="724" name="直線コネクタ 723"/>
        <xdr:cNvCxnSpPr/>
      </xdr:nvCxnSpPr>
      <xdr:spPr>
        <a:xfrm flipV="1">
          <a:off x="22159595" y="5363210"/>
          <a:ext cx="1269"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94542</xdr:rowOff>
    </xdr:from>
    <xdr:ext cx="249299" cy="259045"/>
    <xdr:sp macro="" textlink="">
      <xdr:nvSpPr>
        <xdr:cNvPr id="725" name="諸支出金最小値テキスト"/>
        <xdr:cNvSpPr txBox="1"/>
      </xdr:nvSpPr>
      <xdr:spPr>
        <a:xfrm>
          <a:off x="22212300" y="678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a:t>
          </a:r>
          <a:endParaRPr kumimoji="1" lang="ja-JP" altLang="en-US" sz="1000" b="1">
            <a:latin typeface="ＭＳ Ｐゴシック"/>
          </a:endParaRPr>
        </a:p>
      </xdr:txBody>
    </xdr:sp>
    <xdr:clientData/>
  </xdr:oneCellAnchor>
  <xdr:twoCellAnchor>
    <xdr:from>
      <xdr:col>32</xdr:col>
      <xdr:colOff>98425</xdr:colOff>
      <xdr:row>39</xdr:row>
      <xdr:rowOff>90715</xdr:rowOff>
    </xdr:from>
    <xdr:to>
      <xdr:col>32</xdr:col>
      <xdr:colOff>276225</xdr:colOff>
      <xdr:row>39</xdr:row>
      <xdr:rowOff>90715</xdr:rowOff>
    </xdr:to>
    <xdr:cxnSp macro="">
      <xdr:nvCxnSpPr>
        <xdr:cNvPr id="726" name="直線コネクタ 725"/>
        <xdr:cNvCxnSpPr/>
      </xdr:nvCxnSpPr>
      <xdr:spPr>
        <a:xfrm>
          <a:off x="22072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166387</xdr:rowOff>
    </xdr:from>
    <xdr:ext cx="378565" cy="259045"/>
    <xdr:sp macro="" textlink="">
      <xdr:nvSpPr>
        <xdr:cNvPr id="727" name="諸支出金最大値テキスト"/>
        <xdr:cNvSpPr txBox="1"/>
      </xdr:nvSpPr>
      <xdr:spPr>
        <a:xfrm>
          <a:off x="22212300" y="513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32</xdr:col>
      <xdr:colOff>98425</xdr:colOff>
      <xdr:row>31</xdr:row>
      <xdr:rowOff>48260</xdr:rowOff>
    </xdr:from>
    <xdr:to>
      <xdr:col>32</xdr:col>
      <xdr:colOff>276225</xdr:colOff>
      <xdr:row>31</xdr:row>
      <xdr:rowOff>48260</xdr:rowOff>
    </xdr:to>
    <xdr:cxnSp macro="">
      <xdr:nvCxnSpPr>
        <xdr:cNvPr id="728" name="直線コネクタ 727"/>
        <xdr:cNvCxnSpPr/>
      </xdr:nvCxnSpPr>
      <xdr:spPr>
        <a:xfrm>
          <a:off x="22072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89081</xdr:rowOff>
    </xdr:from>
    <xdr:to>
      <xdr:col>32</xdr:col>
      <xdr:colOff>187325</xdr:colOff>
      <xdr:row>39</xdr:row>
      <xdr:rowOff>90715</xdr:rowOff>
    </xdr:to>
    <xdr:cxnSp macro="">
      <xdr:nvCxnSpPr>
        <xdr:cNvPr id="729" name="直線コネクタ 728"/>
        <xdr:cNvCxnSpPr/>
      </xdr:nvCxnSpPr>
      <xdr:spPr>
        <a:xfrm>
          <a:off x="21323300" y="677563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95449</xdr:rowOff>
    </xdr:from>
    <xdr:ext cx="378565" cy="259045"/>
    <xdr:sp macro="" textlink="">
      <xdr:nvSpPr>
        <xdr:cNvPr id="730" name="諸支出金平均値テキスト"/>
        <xdr:cNvSpPr txBox="1"/>
      </xdr:nvSpPr>
      <xdr:spPr>
        <a:xfrm>
          <a:off x="22212300" y="60961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300</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72572</xdr:rowOff>
    </xdr:from>
    <xdr:to>
      <xdr:col>32</xdr:col>
      <xdr:colOff>238125</xdr:colOff>
      <xdr:row>37</xdr:row>
      <xdr:rowOff>2722</xdr:rowOff>
    </xdr:to>
    <xdr:sp macro="" textlink="">
      <xdr:nvSpPr>
        <xdr:cNvPr id="731" name="フローチャート : 判断 730"/>
        <xdr:cNvSpPr/>
      </xdr:nvSpPr>
      <xdr:spPr>
        <a:xfrm>
          <a:off x="22110700" y="6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89081</xdr:rowOff>
    </xdr:from>
    <xdr:to>
      <xdr:col>31</xdr:col>
      <xdr:colOff>34925</xdr:colOff>
      <xdr:row>39</xdr:row>
      <xdr:rowOff>90715</xdr:rowOff>
    </xdr:to>
    <xdr:cxnSp macro="">
      <xdr:nvCxnSpPr>
        <xdr:cNvPr id="732" name="直線コネクタ 731"/>
        <xdr:cNvCxnSpPr/>
      </xdr:nvCxnSpPr>
      <xdr:spPr>
        <a:xfrm flipV="1">
          <a:off x="20434300" y="67756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105228</xdr:rowOff>
    </xdr:from>
    <xdr:to>
      <xdr:col>31</xdr:col>
      <xdr:colOff>85725</xdr:colOff>
      <xdr:row>38</xdr:row>
      <xdr:rowOff>35378</xdr:rowOff>
    </xdr:to>
    <xdr:sp macro="" textlink="">
      <xdr:nvSpPr>
        <xdr:cNvPr id="733" name="フローチャート : 判断 732"/>
        <xdr:cNvSpPr/>
      </xdr:nvSpPr>
      <xdr:spPr>
        <a:xfrm>
          <a:off x="21272500" y="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51905</xdr:rowOff>
    </xdr:from>
    <xdr:ext cx="378565" cy="259045"/>
    <xdr:sp macro="" textlink="">
      <xdr:nvSpPr>
        <xdr:cNvPr id="734" name="テキスト ボックス 733"/>
        <xdr:cNvSpPr txBox="1"/>
      </xdr:nvSpPr>
      <xdr:spPr>
        <a:xfrm>
          <a:off x="211213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87449</xdr:rowOff>
    </xdr:from>
    <xdr:to>
      <xdr:col>29</xdr:col>
      <xdr:colOff>517525</xdr:colOff>
      <xdr:row>39</xdr:row>
      <xdr:rowOff>90715</xdr:rowOff>
    </xdr:to>
    <xdr:cxnSp macro="">
      <xdr:nvCxnSpPr>
        <xdr:cNvPr id="735" name="直線コネクタ 734"/>
        <xdr:cNvCxnSpPr/>
      </xdr:nvCxnSpPr>
      <xdr:spPr>
        <a:xfrm>
          <a:off x="19545300" y="677399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26851</xdr:rowOff>
    </xdr:from>
    <xdr:to>
      <xdr:col>29</xdr:col>
      <xdr:colOff>568325</xdr:colOff>
      <xdr:row>38</xdr:row>
      <xdr:rowOff>128451</xdr:rowOff>
    </xdr:to>
    <xdr:sp macro="" textlink="">
      <xdr:nvSpPr>
        <xdr:cNvPr id="736" name="フローチャート : 判断 735"/>
        <xdr:cNvSpPr/>
      </xdr:nvSpPr>
      <xdr:spPr>
        <a:xfrm>
          <a:off x="20383500" y="654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144978</xdr:rowOff>
    </xdr:from>
    <xdr:ext cx="378565" cy="259045"/>
    <xdr:sp macro="" textlink="">
      <xdr:nvSpPr>
        <xdr:cNvPr id="737" name="テキスト ボックス 736"/>
        <xdr:cNvSpPr txBox="1"/>
      </xdr:nvSpPr>
      <xdr:spPr>
        <a:xfrm>
          <a:off x="20245017" y="6317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85816</xdr:rowOff>
    </xdr:from>
    <xdr:to>
      <xdr:col>28</xdr:col>
      <xdr:colOff>314325</xdr:colOff>
      <xdr:row>39</xdr:row>
      <xdr:rowOff>87449</xdr:rowOff>
    </xdr:to>
    <xdr:cxnSp macro="">
      <xdr:nvCxnSpPr>
        <xdr:cNvPr id="738" name="直線コネクタ 737"/>
        <xdr:cNvCxnSpPr/>
      </xdr:nvCxnSpPr>
      <xdr:spPr>
        <a:xfrm>
          <a:off x="18656300" y="6772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54610</xdr:rowOff>
    </xdr:from>
    <xdr:to>
      <xdr:col>28</xdr:col>
      <xdr:colOff>365125</xdr:colOff>
      <xdr:row>38</xdr:row>
      <xdr:rowOff>156210</xdr:rowOff>
    </xdr:to>
    <xdr:sp macro="" textlink="">
      <xdr:nvSpPr>
        <xdr:cNvPr id="739" name="フローチャート : 判断 738"/>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1287</xdr:rowOff>
    </xdr:from>
    <xdr:ext cx="378565" cy="259045"/>
    <xdr:sp macro="" textlink="">
      <xdr:nvSpPr>
        <xdr:cNvPr id="740" name="テキスト ボックス 739"/>
        <xdr:cNvSpPr txBox="1"/>
      </xdr:nvSpPr>
      <xdr:spPr>
        <a:xfrm>
          <a:off x="19356017" y="634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97064</xdr:rowOff>
    </xdr:from>
    <xdr:to>
      <xdr:col>27</xdr:col>
      <xdr:colOff>161925</xdr:colOff>
      <xdr:row>38</xdr:row>
      <xdr:rowOff>27214</xdr:rowOff>
    </xdr:to>
    <xdr:sp macro="" textlink="">
      <xdr:nvSpPr>
        <xdr:cNvPr id="741" name="フローチャート : 判断 740"/>
        <xdr:cNvSpPr/>
      </xdr:nvSpPr>
      <xdr:spPr>
        <a:xfrm>
          <a:off x="18605500" y="644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43741</xdr:rowOff>
    </xdr:from>
    <xdr:ext cx="378565" cy="259045"/>
    <xdr:sp macro="" textlink="">
      <xdr:nvSpPr>
        <xdr:cNvPr id="742" name="テキスト ボックス 741"/>
        <xdr:cNvSpPr txBox="1"/>
      </xdr:nvSpPr>
      <xdr:spPr>
        <a:xfrm>
          <a:off x="18467017" y="6215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39915</xdr:rowOff>
    </xdr:from>
    <xdr:to>
      <xdr:col>32</xdr:col>
      <xdr:colOff>238125</xdr:colOff>
      <xdr:row>39</xdr:row>
      <xdr:rowOff>141515</xdr:rowOff>
    </xdr:to>
    <xdr:sp macro="" textlink="">
      <xdr:nvSpPr>
        <xdr:cNvPr id="748" name="円/楕円 747"/>
        <xdr:cNvSpPr/>
      </xdr:nvSpPr>
      <xdr:spPr>
        <a:xfrm>
          <a:off x="22110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126292</xdr:rowOff>
    </xdr:from>
    <xdr:ext cx="249299" cy="259045"/>
    <xdr:sp macro="" textlink="">
      <xdr:nvSpPr>
        <xdr:cNvPr id="749" name="諸支出金該当値テキスト"/>
        <xdr:cNvSpPr txBox="1"/>
      </xdr:nvSpPr>
      <xdr:spPr>
        <a:xfrm>
          <a:off x="22212300" y="6641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38281</xdr:rowOff>
    </xdr:from>
    <xdr:to>
      <xdr:col>31</xdr:col>
      <xdr:colOff>85725</xdr:colOff>
      <xdr:row>39</xdr:row>
      <xdr:rowOff>139881</xdr:rowOff>
    </xdr:to>
    <xdr:sp macro="" textlink="">
      <xdr:nvSpPr>
        <xdr:cNvPr id="750" name="円/楕円 749"/>
        <xdr:cNvSpPr/>
      </xdr:nvSpPr>
      <xdr:spPr>
        <a:xfrm>
          <a:off x="21272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131008</xdr:rowOff>
    </xdr:from>
    <xdr:ext cx="249299" cy="259045"/>
    <xdr:sp macro="" textlink="">
      <xdr:nvSpPr>
        <xdr:cNvPr id="751" name="テキスト ボックス 750"/>
        <xdr:cNvSpPr txBox="1"/>
      </xdr:nvSpPr>
      <xdr:spPr>
        <a:xfrm>
          <a:off x="21185949"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39915</xdr:rowOff>
    </xdr:from>
    <xdr:to>
      <xdr:col>29</xdr:col>
      <xdr:colOff>568325</xdr:colOff>
      <xdr:row>39</xdr:row>
      <xdr:rowOff>141515</xdr:rowOff>
    </xdr:to>
    <xdr:sp macro="" textlink="">
      <xdr:nvSpPr>
        <xdr:cNvPr id="752" name="円/楕円 751"/>
        <xdr:cNvSpPr/>
      </xdr:nvSpPr>
      <xdr:spPr>
        <a:xfrm>
          <a:off x="20383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132642</xdr:rowOff>
    </xdr:from>
    <xdr:ext cx="249299" cy="259045"/>
    <xdr:sp macro="" textlink="">
      <xdr:nvSpPr>
        <xdr:cNvPr id="753" name="テキスト ボックス 752"/>
        <xdr:cNvSpPr txBox="1"/>
      </xdr:nvSpPr>
      <xdr:spPr>
        <a:xfrm>
          <a:off x="20309649"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36649</xdr:rowOff>
    </xdr:from>
    <xdr:to>
      <xdr:col>28</xdr:col>
      <xdr:colOff>365125</xdr:colOff>
      <xdr:row>39</xdr:row>
      <xdr:rowOff>138249</xdr:rowOff>
    </xdr:to>
    <xdr:sp macro="" textlink="">
      <xdr:nvSpPr>
        <xdr:cNvPr id="754" name="円/楕円 753"/>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129376</xdr:rowOff>
    </xdr:from>
    <xdr:ext cx="249299" cy="259045"/>
    <xdr:sp macro="" textlink="">
      <xdr:nvSpPr>
        <xdr:cNvPr id="755" name="テキスト ボックス 754"/>
        <xdr:cNvSpPr txBox="1"/>
      </xdr:nvSpPr>
      <xdr:spPr>
        <a:xfrm>
          <a:off x="19420649"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35016</xdr:rowOff>
    </xdr:from>
    <xdr:to>
      <xdr:col>27</xdr:col>
      <xdr:colOff>161925</xdr:colOff>
      <xdr:row>39</xdr:row>
      <xdr:rowOff>136616</xdr:rowOff>
    </xdr:to>
    <xdr:sp macro="" textlink="">
      <xdr:nvSpPr>
        <xdr:cNvPr id="756" name="円/楕円 755"/>
        <xdr:cNvSpPr/>
      </xdr:nvSpPr>
      <xdr:spPr>
        <a:xfrm>
          <a:off x="18605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127743</xdr:rowOff>
    </xdr:from>
    <xdr:ext cx="249299" cy="259045"/>
    <xdr:sp macro="" textlink="">
      <xdr:nvSpPr>
        <xdr:cNvPr id="757" name="テキスト ボックス 756"/>
        <xdr:cNvSpPr txBox="1"/>
      </xdr:nvSpPr>
      <xdr:spPr>
        <a:xfrm>
          <a:off x="18531649"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8" name="フローチャート :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0" name="フローチャート :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1" name="テキスト ボックス 780"/>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3" name="フローチャート :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4" name="テキスト ボックス 78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6" name="フローチャート :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7" name="テキスト ボックス 78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8" name="フローチャート :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9" name="テキスト ボックス 78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円/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7" name="円/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8" name="テキスト ボックス 797"/>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9" name="円/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0" name="テキスト ボックス 79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1" name="円/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2" name="テキスト ボックス 80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円/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4" name="テキスト ボックス 80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県土が東西に長く、離島、中山間地域を抱える本県は、行政サービスを実施する上で非効率な面があることから、住民一人あたりのコストが高くなる傾向があります。</a:t>
          </a:r>
          <a:endParaRPr kumimoji="1" lang="en-US" altLang="ja-JP" sz="1400">
            <a:latin typeface="ＭＳ Ｐゴシック"/>
          </a:endParaRPr>
        </a:p>
        <a:p>
          <a:r>
            <a:rPr kumimoji="1" lang="ja-JP" altLang="en-US" sz="1400">
              <a:latin typeface="ＭＳ Ｐゴシック"/>
            </a:rPr>
            <a:t>民生費・衛生費については、人口減少・高齢化の進行を背景に、障がい者自立支援給付費や保育所等運営事業費などの社会保障関係経費の増により増加しています。</a:t>
          </a:r>
          <a:endParaRPr kumimoji="1" lang="en-US" altLang="ja-JP" sz="1400">
            <a:latin typeface="ＭＳ Ｐゴシック"/>
          </a:endParaRPr>
        </a:p>
        <a:p>
          <a:r>
            <a:rPr kumimoji="1" lang="ja-JP" altLang="en-US" sz="1400">
              <a:latin typeface="ＭＳ Ｐゴシック"/>
            </a:rPr>
            <a:t>一方、土木費や農林費については、経済対策に伴う補助公共事業の減や平成</a:t>
          </a:r>
          <a:r>
            <a:rPr kumimoji="1" lang="en-US" altLang="ja-JP" sz="1400">
              <a:latin typeface="ＭＳ Ｐゴシック"/>
            </a:rPr>
            <a:t>25</a:t>
          </a:r>
          <a:r>
            <a:rPr kumimoji="1" lang="ja-JP" altLang="en-US" sz="1400">
              <a:latin typeface="ＭＳ Ｐゴシック"/>
            </a:rPr>
            <a:t>年度の大雨災害に伴う事業の終了により平成</a:t>
          </a:r>
          <a:r>
            <a:rPr kumimoji="1" lang="en-US" altLang="ja-JP" sz="1400">
              <a:latin typeface="ＭＳ Ｐゴシック"/>
            </a:rPr>
            <a:t>26</a:t>
          </a:r>
          <a:r>
            <a:rPr kumimoji="1" lang="ja-JP" altLang="en-US" sz="1400">
              <a:latin typeface="ＭＳ Ｐゴシック"/>
            </a:rPr>
            <a:t>年度以降減少しています。</a:t>
          </a:r>
        </a:p>
        <a:p>
          <a:r>
            <a:rPr kumimoji="1" lang="ja-JP" altLang="en-US" sz="1400">
              <a:latin typeface="ＭＳ Ｐゴシック"/>
            </a:rPr>
            <a:t>また、公債費については、財政健全化のため県債の新規発行の抑制や執行節減により生じた財源を活用した繰上償還（</a:t>
          </a:r>
          <a:r>
            <a:rPr kumimoji="1" lang="en-US" altLang="ja-JP" sz="1400">
              <a:latin typeface="ＭＳ Ｐゴシック"/>
            </a:rPr>
            <a:t>H23</a:t>
          </a:r>
          <a:r>
            <a:rPr kumimoji="1" lang="ja-JP" altLang="en-US" sz="1400">
              <a:latin typeface="ＭＳ Ｐゴシック"/>
            </a:rPr>
            <a:t>～</a:t>
          </a:r>
          <a:r>
            <a:rPr kumimoji="1" lang="en-US" altLang="ja-JP" sz="1400">
              <a:latin typeface="ＭＳ Ｐゴシック"/>
            </a:rPr>
            <a:t>27</a:t>
          </a:r>
          <a:r>
            <a:rPr kumimoji="1" lang="ja-JP" altLang="en-US" sz="1400">
              <a:latin typeface="ＭＳ Ｐゴシック"/>
            </a:rPr>
            <a:t>　</a:t>
          </a:r>
          <a:r>
            <a:rPr kumimoji="1" lang="en-US" altLang="ja-JP" sz="1400">
              <a:latin typeface="ＭＳ Ｐゴシック"/>
            </a:rPr>
            <a:t>499</a:t>
          </a:r>
          <a:r>
            <a:rPr kumimoji="1" lang="ja-JP" altLang="en-US" sz="1400">
              <a:latin typeface="ＭＳ Ｐゴシック"/>
            </a:rPr>
            <a:t>億円程度）を進めてきた結果、減少傾向となっています。</a:t>
          </a:r>
        </a:p>
        <a:p>
          <a:r>
            <a:rPr kumimoji="1" lang="ja-JP" altLang="en-US" sz="1400">
              <a:latin typeface="ＭＳ Ｐゴシック"/>
            </a:rPr>
            <a:t>今後とも、行政の効率化・スリム化や事務事業の見直しにより、コストの縮減に努めます。</a:t>
          </a:r>
        </a:p>
        <a:p>
          <a:endParaRPr kumimoji="1" lang="en-US" altLang="ja-JP" sz="1400">
            <a:latin typeface="ＭＳ Ｐゴシック"/>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財政健全化基本方針において、財政調整のための基金残高（財政調整基金及び減債基金）は</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億円の基金残高を維持することとしており、平成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年度末には</a:t>
          </a:r>
          <a:r>
            <a:rPr kumimoji="1" lang="en-US" altLang="ja-JP" sz="1000">
              <a:latin typeface="ＭＳ ゴシック" pitchFamily="49" charset="-128"/>
              <a:ea typeface="ＭＳ ゴシック" pitchFamily="49" charset="-128"/>
            </a:rPr>
            <a:t>163</a:t>
          </a:r>
          <a:r>
            <a:rPr kumimoji="1" lang="ja-JP" altLang="en-US" sz="1000">
              <a:latin typeface="ＭＳ ゴシック" pitchFamily="49" charset="-128"/>
              <a:ea typeface="ＭＳ ゴシック" pitchFamily="49" charset="-128"/>
            </a:rPr>
            <a:t>億円を確保していますが、平成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年度末に行った基金管理の見直しに伴い減債基金から財政調整基金へ</a:t>
          </a:r>
          <a:r>
            <a:rPr kumimoji="1" lang="en-US" altLang="ja-JP" sz="1000">
              <a:latin typeface="ＭＳ ゴシック" pitchFamily="49" charset="-128"/>
              <a:ea typeface="ＭＳ ゴシック" pitchFamily="49" charset="-128"/>
            </a:rPr>
            <a:t>62</a:t>
          </a:r>
          <a:r>
            <a:rPr kumimoji="1" lang="ja-JP" altLang="en-US" sz="1000">
              <a:latin typeface="ＭＳ ゴシック" pitchFamily="49" charset="-128"/>
              <a:ea typeface="ＭＳ ゴシック" pitchFamily="49" charset="-128"/>
            </a:rPr>
            <a:t>億円移したことにより、財政調整基金残高が増加したため、比率は上昇しています。</a:t>
          </a:r>
          <a:r>
            <a:rPr kumimoji="1" lang="en-US" altLang="ja-JP" sz="1000">
              <a:latin typeface="ＭＳ ゴシック" pitchFamily="49" charset="-128"/>
              <a:ea typeface="ＭＳ ゴシック" pitchFamily="49" charset="-128"/>
            </a:rPr>
            <a:t/>
          </a:r>
          <a:br>
            <a:rPr kumimoji="1" lang="en-US" altLang="ja-JP" sz="1000">
              <a:latin typeface="ＭＳ ゴシック" pitchFamily="49" charset="-128"/>
              <a:ea typeface="ＭＳ ゴシック" pitchFamily="49" charset="-128"/>
            </a:rPr>
          </a:br>
          <a:r>
            <a:rPr kumimoji="1" lang="en-US" altLang="ja-JP" sz="1000">
              <a:latin typeface="ＭＳ ゴシック" pitchFamily="49" charset="-128"/>
              <a:ea typeface="ＭＳ ゴシック" pitchFamily="49" charset="-128"/>
            </a:rPr>
            <a:t> </a:t>
          </a:r>
          <a:r>
            <a:rPr kumimoji="1" lang="ja-JP" altLang="en-US" sz="1000" baseline="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実質収支額は、平成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年度については、執行節減により生じた財源を活用して、例年年度末に実施していた繰上償還を翌年度に実施したことにより、前年度から</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億円増加し、比率は上昇しています。</a:t>
          </a:r>
          <a:br>
            <a:rPr kumimoji="1" lang="ja-JP" altLang="en-US" sz="1000">
              <a:latin typeface="ＭＳ ゴシック" pitchFamily="49" charset="-128"/>
              <a:ea typeface="ＭＳ ゴシック" pitchFamily="49" charset="-128"/>
            </a:rPr>
          </a:br>
          <a:r>
            <a:rPr kumimoji="1" lang="ja-JP" altLang="en-US" sz="1000">
              <a:latin typeface="ＭＳ ゴシック" pitchFamily="49" charset="-128"/>
              <a:ea typeface="ＭＳ ゴシック" pitchFamily="49" charset="-128"/>
            </a:rPr>
            <a:t>　実質単年度収支は、上記のとおり財政調整基金への積立金や実質収支額が増加したことなどにより、前年度から</a:t>
          </a:r>
          <a:r>
            <a:rPr kumimoji="1" lang="en-US" altLang="ja-JP" sz="1000">
              <a:latin typeface="ＭＳ ゴシック" pitchFamily="49" charset="-128"/>
              <a:ea typeface="ＭＳ ゴシック" pitchFamily="49" charset="-128"/>
            </a:rPr>
            <a:t>147</a:t>
          </a:r>
          <a:r>
            <a:rPr kumimoji="1" lang="ja-JP" altLang="en-US" sz="1000">
              <a:latin typeface="ＭＳ ゴシック" pitchFamily="49" charset="-128"/>
              <a:ea typeface="ＭＳ ゴシック" pitchFamily="49" charset="-128"/>
            </a:rPr>
            <a:t>億円増加したため、比率は上昇しています。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島根県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一般会計については、「財政健全化基本方針（</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」に基づき、行政の効率化、事務事業の見直し、財源の確保に努めてきた結果、実質収支は安定しています。平成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年度については、執行節減により生じた財源を活用して、例年年度末に実施していた繰上償還を翌年度に実施したことにより、前年度から</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億円増加し、比率は上昇しています。</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公営企業会計（法適用、法非適用）については、収益の確保、経費の縮減の結果、全事業において黒字を確保しています。病院事業会計については、入院患者数の減に伴う収益減により比率が低下傾向となっています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月に策定した「新公立病院改革プラン」に基づき、地域医療の確保と安定的な経営のため、経営改革を推進していきます。</a:t>
          </a:r>
        </a:p>
        <a:p>
          <a:r>
            <a:rPr kumimoji="1" lang="ja-JP" altLang="en-US" sz="1400">
              <a:latin typeface="ＭＳ ゴシック" pitchFamily="49" charset="-128"/>
              <a:ea typeface="ＭＳ ゴシック" pitchFamily="49" charset="-128"/>
            </a:rPr>
            <a:t>　一般会計や公営企業など全ての会計にわたり、引き続き収支改善のための取組を着実に推進し、更なる改善に努めます。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58</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60</v>
      </c>
      <c r="C3" s="506"/>
      <c r="D3" s="507"/>
      <c r="E3" s="507"/>
      <c r="F3" s="507"/>
      <c r="G3" s="507"/>
      <c r="H3" s="507"/>
      <c r="I3" s="507"/>
      <c r="J3" s="507"/>
      <c r="K3" s="507"/>
      <c r="L3" s="507" t="s">
        <v>61</v>
      </c>
      <c r="M3" s="507"/>
      <c r="N3" s="507"/>
      <c r="O3" s="507"/>
      <c r="P3" s="507"/>
      <c r="Q3" s="507"/>
      <c r="R3" s="508"/>
      <c r="S3" s="508"/>
      <c r="T3" s="508"/>
      <c r="U3" s="508"/>
      <c r="V3" s="509"/>
      <c r="W3" s="537" t="s">
        <v>62</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63</v>
      </c>
      <c r="BO3" s="505"/>
      <c r="BP3" s="505"/>
      <c r="BQ3" s="505"/>
      <c r="BR3" s="505"/>
      <c r="BS3" s="505"/>
      <c r="BT3" s="505"/>
      <c r="BU3" s="541"/>
      <c r="BV3" s="504" t="s">
        <v>64</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65</v>
      </c>
      <c r="CU3" s="505"/>
      <c r="CV3" s="505"/>
      <c r="CW3" s="505"/>
      <c r="CX3" s="505"/>
      <c r="CY3" s="505"/>
      <c r="CZ3" s="505"/>
      <c r="DA3" s="541"/>
      <c r="DB3" s="504" t="s">
        <v>66</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67</v>
      </c>
      <c r="X4" s="457"/>
      <c r="Y4" s="458"/>
      <c r="Z4" s="465" t="s">
        <v>1</v>
      </c>
      <c r="AA4" s="466"/>
      <c r="AB4" s="466"/>
      <c r="AC4" s="466"/>
      <c r="AD4" s="466"/>
      <c r="AE4" s="466"/>
      <c r="AF4" s="466"/>
      <c r="AG4" s="466"/>
      <c r="AH4" s="467"/>
      <c r="AI4" s="465" t="s">
        <v>68</v>
      </c>
      <c r="AJ4" s="515"/>
      <c r="AK4" s="515"/>
      <c r="AL4" s="515"/>
      <c r="AM4" s="515"/>
      <c r="AN4" s="515"/>
      <c r="AO4" s="515"/>
      <c r="AP4" s="516"/>
      <c r="AQ4" s="471" t="s">
        <v>69</v>
      </c>
      <c r="AR4" s="472"/>
      <c r="AS4" s="515"/>
      <c r="AT4" s="515"/>
      <c r="AU4" s="515"/>
      <c r="AV4" s="515"/>
      <c r="AW4" s="515"/>
      <c r="AX4" s="515"/>
      <c r="AY4" s="520"/>
      <c r="AZ4" s="377" t="s">
        <v>70</v>
      </c>
      <c r="BA4" s="378"/>
      <c r="BB4" s="378"/>
      <c r="BC4" s="378"/>
      <c r="BD4" s="378"/>
      <c r="BE4" s="378"/>
      <c r="BF4" s="378"/>
      <c r="BG4" s="378"/>
      <c r="BH4" s="378"/>
      <c r="BI4" s="378"/>
      <c r="BJ4" s="378"/>
      <c r="BK4" s="378"/>
      <c r="BL4" s="378"/>
      <c r="BM4" s="379"/>
      <c r="BN4" s="380">
        <v>519007334</v>
      </c>
      <c r="BO4" s="381"/>
      <c r="BP4" s="381"/>
      <c r="BQ4" s="381"/>
      <c r="BR4" s="381"/>
      <c r="BS4" s="381"/>
      <c r="BT4" s="381"/>
      <c r="BU4" s="382"/>
      <c r="BV4" s="380">
        <v>536486890</v>
      </c>
      <c r="BW4" s="381"/>
      <c r="BX4" s="381"/>
      <c r="BY4" s="381"/>
      <c r="BZ4" s="381"/>
      <c r="CA4" s="381"/>
      <c r="CB4" s="381"/>
      <c r="CC4" s="382"/>
      <c r="CD4" s="489" t="s">
        <v>71</v>
      </c>
      <c r="CE4" s="490"/>
      <c r="CF4" s="490"/>
      <c r="CG4" s="490"/>
      <c r="CH4" s="490"/>
      <c r="CI4" s="490"/>
      <c r="CJ4" s="490"/>
      <c r="CK4" s="490"/>
      <c r="CL4" s="490"/>
      <c r="CM4" s="490"/>
      <c r="CN4" s="490"/>
      <c r="CO4" s="490"/>
      <c r="CP4" s="490"/>
      <c r="CQ4" s="490"/>
      <c r="CR4" s="490"/>
      <c r="CS4" s="491"/>
      <c r="CT4" s="542">
        <v>2.9</v>
      </c>
      <c r="CU4" s="543"/>
      <c r="CV4" s="543"/>
      <c r="CW4" s="543"/>
      <c r="CX4" s="543"/>
      <c r="CY4" s="543"/>
      <c r="CZ4" s="543"/>
      <c r="DA4" s="544"/>
      <c r="DB4" s="542">
        <v>1.8</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72</v>
      </c>
      <c r="BA5" s="384"/>
      <c r="BB5" s="384"/>
      <c r="BC5" s="384"/>
      <c r="BD5" s="384"/>
      <c r="BE5" s="384"/>
      <c r="BF5" s="384"/>
      <c r="BG5" s="384"/>
      <c r="BH5" s="384"/>
      <c r="BI5" s="384"/>
      <c r="BJ5" s="384"/>
      <c r="BK5" s="384"/>
      <c r="BL5" s="384"/>
      <c r="BM5" s="385"/>
      <c r="BN5" s="386">
        <v>501782562</v>
      </c>
      <c r="BO5" s="387"/>
      <c r="BP5" s="387"/>
      <c r="BQ5" s="387"/>
      <c r="BR5" s="387"/>
      <c r="BS5" s="387"/>
      <c r="BT5" s="387"/>
      <c r="BU5" s="388"/>
      <c r="BV5" s="386">
        <v>518558603</v>
      </c>
      <c r="BW5" s="387"/>
      <c r="BX5" s="387"/>
      <c r="BY5" s="387"/>
      <c r="BZ5" s="387"/>
      <c r="CA5" s="387"/>
      <c r="CB5" s="387"/>
      <c r="CC5" s="388"/>
      <c r="CD5" s="433" t="s">
        <v>73</v>
      </c>
      <c r="CE5" s="434"/>
      <c r="CF5" s="434"/>
      <c r="CG5" s="434"/>
      <c r="CH5" s="434"/>
      <c r="CI5" s="434"/>
      <c r="CJ5" s="434"/>
      <c r="CK5" s="434"/>
      <c r="CL5" s="434"/>
      <c r="CM5" s="434"/>
      <c r="CN5" s="434"/>
      <c r="CO5" s="434"/>
      <c r="CP5" s="434"/>
      <c r="CQ5" s="434"/>
      <c r="CR5" s="434"/>
      <c r="CS5" s="435"/>
      <c r="CT5" s="365">
        <v>85.8</v>
      </c>
      <c r="CU5" s="366"/>
      <c r="CV5" s="366"/>
      <c r="CW5" s="366"/>
      <c r="CX5" s="366"/>
      <c r="CY5" s="366"/>
      <c r="CZ5" s="366"/>
      <c r="DA5" s="367"/>
      <c r="DB5" s="365">
        <v>90.5</v>
      </c>
      <c r="DC5" s="366"/>
      <c r="DD5" s="366"/>
      <c r="DE5" s="366"/>
      <c r="DF5" s="366"/>
      <c r="DG5" s="366"/>
      <c r="DH5" s="366"/>
      <c r="DI5" s="367"/>
      <c r="DJ5" s="112"/>
      <c r="DK5" s="112"/>
      <c r="DL5" s="112"/>
      <c r="DM5" s="112"/>
      <c r="DN5" s="112"/>
      <c r="DO5" s="112"/>
    </row>
    <row r="6" spans="1:119" ht="18.75" customHeight="1" x14ac:dyDescent="0.15">
      <c r="A6" s="113"/>
      <c r="B6" s="504" t="s">
        <v>74</v>
      </c>
      <c r="C6" s="505"/>
      <c r="D6" s="505"/>
      <c r="E6" s="505"/>
      <c r="F6" s="505"/>
      <c r="G6" s="505"/>
      <c r="H6" s="505"/>
      <c r="I6" s="505"/>
      <c r="J6" s="505"/>
      <c r="K6" s="506"/>
      <c r="L6" s="507" t="s">
        <v>75</v>
      </c>
      <c r="M6" s="507"/>
      <c r="N6" s="507"/>
      <c r="O6" s="507"/>
      <c r="P6" s="507"/>
      <c r="Q6" s="507"/>
      <c r="R6" s="508"/>
      <c r="S6" s="508"/>
      <c r="T6" s="508"/>
      <c r="U6" s="508"/>
      <c r="V6" s="509"/>
      <c r="W6" s="459"/>
      <c r="X6" s="460"/>
      <c r="Y6" s="461"/>
      <c r="Z6" s="486" t="s">
        <v>76</v>
      </c>
      <c r="AA6" s="487"/>
      <c r="AB6" s="487"/>
      <c r="AC6" s="487"/>
      <c r="AD6" s="487"/>
      <c r="AE6" s="487"/>
      <c r="AF6" s="487"/>
      <c r="AG6" s="487"/>
      <c r="AH6" s="488"/>
      <c r="AI6" s="411">
        <v>1</v>
      </c>
      <c r="AJ6" s="412"/>
      <c r="AK6" s="412"/>
      <c r="AL6" s="412"/>
      <c r="AM6" s="412"/>
      <c r="AN6" s="412"/>
      <c r="AO6" s="412"/>
      <c r="AP6" s="413"/>
      <c r="AQ6" s="411">
        <v>9920</v>
      </c>
      <c r="AR6" s="412"/>
      <c r="AS6" s="412"/>
      <c r="AT6" s="412"/>
      <c r="AU6" s="412"/>
      <c r="AV6" s="412"/>
      <c r="AW6" s="412"/>
      <c r="AX6" s="412"/>
      <c r="AY6" s="414"/>
      <c r="AZ6" s="383" t="s">
        <v>77</v>
      </c>
      <c r="BA6" s="384"/>
      <c r="BB6" s="384"/>
      <c r="BC6" s="384"/>
      <c r="BD6" s="384"/>
      <c r="BE6" s="384"/>
      <c r="BF6" s="384"/>
      <c r="BG6" s="384"/>
      <c r="BH6" s="384"/>
      <c r="BI6" s="384"/>
      <c r="BJ6" s="384"/>
      <c r="BK6" s="384"/>
      <c r="BL6" s="384"/>
      <c r="BM6" s="385"/>
      <c r="BN6" s="386">
        <v>17224772</v>
      </c>
      <c r="BO6" s="387"/>
      <c r="BP6" s="387"/>
      <c r="BQ6" s="387"/>
      <c r="BR6" s="387"/>
      <c r="BS6" s="387"/>
      <c r="BT6" s="387"/>
      <c r="BU6" s="388"/>
      <c r="BV6" s="386">
        <v>17928287</v>
      </c>
      <c r="BW6" s="387"/>
      <c r="BX6" s="387"/>
      <c r="BY6" s="387"/>
      <c r="BZ6" s="387"/>
      <c r="CA6" s="387"/>
      <c r="CB6" s="387"/>
      <c r="CC6" s="388"/>
      <c r="CD6" s="433" t="s">
        <v>78</v>
      </c>
      <c r="CE6" s="434"/>
      <c r="CF6" s="434"/>
      <c r="CG6" s="434"/>
      <c r="CH6" s="434"/>
      <c r="CI6" s="434"/>
      <c r="CJ6" s="434"/>
      <c r="CK6" s="434"/>
      <c r="CL6" s="434"/>
      <c r="CM6" s="434"/>
      <c r="CN6" s="434"/>
      <c r="CO6" s="434"/>
      <c r="CP6" s="434"/>
      <c r="CQ6" s="434"/>
      <c r="CR6" s="434"/>
      <c r="CS6" s="435"/>
      <c r="CT6" s="531">
        <v>94.4</v>
      </c>
      <c r="CU6" s="532"/>
      <c r="CV6" s="532"/>
      <c r="CW6" s="532"/>
      <c r="CX6" s="532"/>
      <c r="CY6" s="532"/>
      <c r="CZ6" s="532"/>
      <c r="DA6" s="533"/>
      <c r="DB6" s="531">
        <v>101.2</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79</v>
      </c>
      <c r="AA7" s="487"/>
      <c r="AB7" s="487"/>
      <c r="AC7" s="487"/>
      <c r="AD7" s="487"/>
      <c r="AE7" s="487"/>
      <c r="AF7" s="487"/>
      <c r="AG7" s="487"/>
      <c r="AH7" s="488"/>
      <c r="AI7" s="411">
        <v>1</v>
      </c>
      <c r="AJ7" s="412"/>
      <c r="AK7" s="412"/>
      <c r="AL7" s="412"/>
      <c r="AM7" s="412"/>
      <c r="AN7" s="412"/>
      <c r="AO7" s="412"/>
      <c r="AP7" s="413"/>
      <c r="AQ7" s="411">
        <v>8245</v>
      </c>
      <c r="AR7" s="412"/>
      <c r="AS7" s="412"/>
      <c r="AT7" s="412"/>
      <c r="AU7" s="412"/>
      <c r="AV7" s="412"/>
      <c r="AW7" s="412"/>
      <c r="AX7" s="412"/>
      <c r="AY7" s="414"/>
      <c r="AZ7" s="383" t="s">
        <v>80</v>
      </c>
      <c r="BA7" s="384"/>
      <c r="BB7" s="384"/>
      <c r="BC7" s="384"/>
      <c r="BD7" s="384"/>
      <c r="BE7" s="384"/>
      <c r="BF7" s="384"/>
      <c r="BG7" s="384"/>
      <c r="BH7" s="384"/>
      <c r="BI7" s="384"/>
      <c r="BJ7" s="384"/>
      <c r="BK7" s="384"/>
      <c r="BL7" s="384"/>
      <c r="BM7" s="385"/>
      <c r="BN7" s="386">
        <v>8838604</v>
      </c>
      <c r="BO7" s="387"/>
      <c r="BP7" s="387"/>
      <c r="BQ7" s="387"/>
      <c r="BR7" s="387"/>
      <c r="BS7" s="387"/>
      <c r="BT7" s="387"/>
      <c r="BU7" s="388"/>
      <c r="BV7" s="386">
        <v>12888377</v>
      </c>
      <c r="BW7" s="387"/>
      <c r="BX7" s="387"/>
      <c r="BY7" s="387"/>
      <c r="BZ7" s="387"/>
      <c r="CA7" s="387"/>
      <c r="CB7" s="387"/>
      <c r="CC7" s="388"/>
      <c r="CD7" s="433" t="s">
        <v>81</v>
      </c>
      <c r="CE7" s="434"/>
      <c r="CF7" s="434"/>
      <c r="CG7" s="434"/>
      <c r="CH7" s="434"/>
      <c r="CI7" s="434"/>
      <c r="CJ7" s="434"/>
      <c r="CK7" s="434"/>
      <c r="CL7" s="434"/>
      <c r="CM7" s="434"/>
      <c r="CN7" s="434"/>
      <c r="CO7" s="434"/>
      <c r="CP7" s="434"/>
      <c r="CQ7" s="434"/>
      <c r="CR7" s="434"/>
      <c r="CS7" s="435"/>
      <c r="CT7" s="386">
        <v>289303463</v>
      </c>
      <c r="CU7" s="387"/>
      <c r="CV7" s="387"/>
      <c r="CW7" s="387"/>
      <c r="CX7" s="387"/>
      <c r="CY7" s="387"/>
      <c r="CZ7" s="387"/>
      <c r="DA7" s="388"/>
      <c r="DB7" s="386">
        <v>283522681</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82</v>
      </c>
      <c r="AA8" s="487"/>
      <c r="AB8" s="487"/>
      <c r="AC8" s="487"/>
      <c r="AD8" s="487"/>
      <c r="AE8" s="487"/>
      <c r="AF8" s="487"/>
      <c r="AG8" s="487"/>
      <c r="AH8" s="488"/>
      <c r="AI8" s="411">
        <v>1</v>
      </c>
      <c r="AJ8" s="412"/>
      <c r="AK8" s="412"/>
      <c r="AL8" s="412"/>
      <c r="AM8" s="412"/>
      <c r="AN8" s="412"/>
      <c r="AO8" s="412"/>
      <c r="AP8" s="413"/>
      <c r="AQ8" s="411">
        <v>6743</v>
      </c>
      <c r="AR8" s="412"/>
      <c r="AS8" s="412"/>
      <c r="AT8" s="412"/>
      <c r="AU8" s="412"/>
      <c r="AV8" s="412"/>
      <c r="AW8" s="412"/>
      <c r="AX8" s="412"/>
      <c r="AY8" s="414"/>
      <c r="AZ8" s="383" t="s">
        <v>83</v>
      </c>
      <c r="BA8" s="384"/>
      <c r="BB8" s="384"/>
      <c r="BC8" s="384"/>
      <c r="BD8" s="384"/>
      <c r="BE8" s="384"/>
      <c r="BF8" s="384"/>
      <c r="BG8" s="384"/>
      <c r="BH8" s="384"/>
      <c r="BI8" s="384"/>
      <c r="BJ8" s="384"/>
      <c r="BK8" s="384"/>
      <c r="BL8" s="384"/>
      <c r="BM8" s="385"/>
      <c r="BN8" s="386">
        <v>8386168</v>
      </c>
      <c r="BO8" s="387"/>
      <c r="BP8" s="387"/>
      <c r="BQ8" s="387"/>
      <c r="BR8" s="387"/>
      <c r="BS8" s="387"/>
      <c r="BT8" s="387"/>
      <c r="BU8" s="388"/>
      <c r="BV8" s="386">
        <v>5039910</v>
      </c>
      <c r="BW8" s="387"/>
      <c r="BX8" s="387"/>
      <c r="BY8" s="387"/>
      <c r="BZ8" s="387"/>
      <c r="CA8" s="387"/>
      <c r="CB8" s="387"/>
      <c r="CC8" s="388"/>
      <c r="CD8" s="433" t="s">
        <v>84</v>
      </c>
      <c r="CE8" s="434"/>
      <c r="CF8" s="434"/>
      <c r="CG8" s="434"/>
      <c r="CH8" s="434"/>
      <c r="CI8" s="434"/>
      <c r="CJ8" s="434"/>
      <c r="CK8" s="434"/>
      <c r="CL8" s="434"/>
      <c r="CM8" s="434"/>
      <c r="CN8" s="434"/>
      <c r="CO8" s="434"/>
      <c r="CP8" s="434"/>
      <c r="CQ8" s="434"/>
      <c r="CR8" s="434"/>
      <c r="CS8" s="435"/>
      <c r="CT8" s="528">
        <v>0.2417</v>
      </c>
      <c r="CU8" s="529"/>
      <c r="CV8" s="529"/>
      <c r="CW8" s="529"/>
      <c r="CX8" s="529"/>
      <c r="CY8" s="529"/>
      <c r="CZ8" s="529"/>
      <c r="DA8" s="530"/>
      <c r="DB8" s="528">
        <v>0.22864000000000001</v>
      </c>
      <c r="DC8" s="529"/>
      <c r="DD8" s="529"/>
      <c r="DE8" s="529"/>
      <c r="DF8" s="529"/>
      <c r="DG8" s="529"/>
      <c r="DH8" s="529"/>
      <c r="DI8" s="530"/>
      <c r="DJ8" s="112"/>
      <c r="DK8" s="112"/>
      <c r="DL8" s="112"/>
      <c r="DM8" s="112"/>
      <c r="DN8" s="112"/>
      <c r="DO8" s="112"/>
    </row>
    <row r="9" spans="1:119" ht="18.75" customHeight="1" thickBot="1" x14ac:dyDescent="0.2">
      <c r="A9" s="113"/>
      <c r="B9" s="492" t="s">
        <v>85</v>
      </c>
      <c r="C9" s="466"/>
      <c r="D9" s="466"/>
      <c r="E9" s="466"/>
      <c r="F9" s="466"/>
      <c r="G9" s="466"/>
      <c r="H9" s="466"/>
      <c r="I9" s="466"/>
      <c r="J9" s="466"/>
      <c r="K9" s="467"/>
      <c r="L9" s="498" t="s">
        <v>86</v>
      </c>
      <c r="M9" s="499"/>
      <c r="N9" s="499"/>
      <c r="O9" s="499"/>
      <c r="P9" s="499"/>
      <c r="Q9" s="500"/>
      <c r="R9" s="501">
        <v>694352</v>
      </c>
      <c r="S9" s="502"/>
      <c r="T9" s="502"/>
      <c r="U9" s="502"/>
      <c r="V9" s="503"/>
      <c r="W9" s="459"/>
      <c r="X9" s="460"/>
      <c r="Y9" s="461"/>
      <c r="Z9" s="486" t="s">
        <v>87</v>
      </c>
      <c r="AA9" s="487"/>
      <c r="AB9" s="487"/>
      <c r="AC9" s="487"/>
      <c r="AD9" s="487"/>
      <c r="AE9" s="487"/>
      <c r="AF9" s="487"/>
      <c r="AG9" s="487"/>
      <c r="AH9" s="488"/>
      <c r="AI9" s="411">
        <v>1</v>
      </c>
      <c r="AJ9" s="412"/>
      <c r="AK9" s="412"/>
      <c r="AL9" s="412"/>
      <c r="AM9" s="412"/>
      <c r="AN9" s="412"/>
      <c r="AO9" s="412"/>
      <c r="AP9" s="413"/>
      <c r="AQ9" s="411">
        <v>9400</v>
      </c>
      <c r="AR9" s="412"/>
      <c r="AS9" s="412"/>
      <c r="AT9" s="412"/>
      <c r="AU9" s="412"/>
      <c r="AV9" s="412"/>
      <c r="AW9" s="412"/>
      <c r="AX9" s="412"/>
      <c r="AY9" s="414"/>
      <c r="AZ9" s="383" t="s">
        <v>88</v>
      </c>
      <c r="BA9" s="384"/>
      <c r="BB9" s="384"/>
      <c r="BC9" s="384"/>
      <c r="BD9" s="384"/>
      <c r="BE9" s="384"/>
      <c r="BF9" s="384"/>
      <c r="BG9" s="384"/>
      <c r="BH9" s="384"/>
      <c r="BI9" s="384"/>
      <c r="BJ9" s="384"/>
      <c r="BK9" s="384"/>
      <c r="BL9" s="384"/>
      <c r="BM9" s="385"/>
      <c r="BN9" s="386">
        <v>3346258</v>
      </c>
      <c r="BO9" s="387"/>
      <c r="BP9" s="387"/>
      <c r="BQ9" s="387"/>
      <c r="BR9" s="387"/>
      <c r="BS9" s="387"/>
      <c r="BT9" s="387"/>
      <c r="BU9" s="388"/>
      <c r="BV9" s="386">
        <v>-243671</v>
      </c>
      <c r="BW9" s="387"/>
      <c r="BX9" s="387"/>
      <c r="BY9" s="387"/>
      <c r="BZ9" s="387"/>
      <c r="CA9" s="387"/>
      <c r="CB9" s="387"/>
      <c r="CC9" s="388"/>
      <c r="CD9" s="357" t="s">
        <v>89</v>
      </c>
      <c r="CE9" s="358"/>
      <c r="CF9" s="358"/>
      <c r="CG9" s="358"/>
      <c r="CH9" s="358"/>
      <c r="CI9" s="358"/>
      <c r="CJ9" s="358"/>
      <c r="CK9" s="358"/>
      <c r="CL9" s="358"/>
      <c r="CM9" s="358"/>
      <c r="CN9" s="358"/>
      <c r="CO9" s="358"/>
      <c r="CP9" s="358"/>
      <c r="CQ9" s="358"/>
      <c r="CR9" s="358"/>
      <c r="CS9" s="359"/>
      <c r="CT9" s="365">
        <v>26.2</v>
      </c>
      <c r="CU9" s="366"/>
      <c r="CV9" s="366"/>
      <c r="CW9" s="366"/>
      <c r="CX9" s="366"/>
      <c r="CY9" s="366"/>
      <c r="CZ9" s="366"/>
      <c r="DA9" s="367"/>
      <c r="DB9" s="365">
        <v>28.2</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90</v>
      </c>
      <c r="M10" s="409"/>
      <c r="N10" s="409"/>
      <c r="O10" s="409"/>
      <c r="P10" s="409"/>
      <c r="Q10" s="410"/>
      <c r="R10" s="411">
        <v>717397</v>
      </c>
      <c r="S10" s="412"/>
      <c r="T10" s="412"/>
      <c r="U10" s="412"/>
      <c r="V10" s="414"/>
      <c r="W10" s="459"/>
      <c r="X10" s="460"/>
      <c r="Y10" s="461"/>
      <c r="Z10" s="486" t="s">
        <v>91</v>
      </c>
      <c r="AA10" s="487"/>
      <c r="AB10" s="487"/>
      <c r="AC10" s="487"/>
      <c r="AD10" s="487"/>
      <c r="AE10" s="487"/>
      <c r="AF10" s="487"/>
      <c r="AG10" s="487"/>
      <c r="AH10" s="488"/>
      <c r="AI10" s="411">
        <v>1</v>
      </c>
      <c r="AJ10" s="412"/>
      <c r="AK10" s="412"/>
      <c r="AL10" s="412"/>
      <c r="AM10" s="412"/>
      <c r="AN10" s="412"/>
      <c r="AO10" s="412"/>
      <c r="AP10" s="413"/>
      <c r="AQ10" s="411">
        <v>8200</v>
      </c>
      <c r="AR10" s="412"/>
      <c r="AS10" s="412"/>
      <c r="AT10" s="412"/>
      <c r="AU10" s="412"/>
      <c r="AV10" s="412"/>
      <c r="AW10" s="412"/>
      <c r="AX10" s="412"/>
      <c r="AY10" s="414"/>
      <c r="AZ10" s="383" t="s">
        <v>92</v>
      </c>
      <c r="BA10" s="384"/>
      <c r="BB10" s="384"/>
      <c r="BC10" s="384"/>
      <c r="BD10" s="384"/>
      <c r="BE10" s="384"/>
      <c r="BF10" s="384"/>
      <c r="BG10" s="384"/>
      <c r="BH10" s="384"/>
      <c r="BI10" s="384"/>
      <c r="BJ10" s="384"/>
      <c r="BK10" s="384"/>
      <c r="BL10" s="384"/>
      <c r="BM10" s="385"/>
      <c r="BN10" s="386">
        <v>6178869</v>
      </c>
      <c r="BO10" s="387"/>
      <c r="BP10" s="387"/>
      <c r="BQ10" s="387"/>
      <c r="BR10" s="387"/>
      <c r="BS10" s="387"/>
      <c r="BT10" s="387"/>
      <c r="BU10" s="388"/>
      <c r="BV10" s="386">
        <v>1160</v>
      </c>
      <c r="BW10" s="387"/>
      <c r="BX10" s="387"/>
      <c r="BY10" s="387"/>
      <c r="BZ10" s="387"/>
      <c r="CA10" s="387"/>
      <c r="CB10" s="387"/>
      <c r="CC10" s="388"/>
      <c r="CD10" s="489" t="s">
        <v>93</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94</v>
      </c>
      <c r="M11" s="523"/>
      <c r="N11" s="523"/>
      <c r="O11" s="523"/>
      <c r="P11" s="523"/>
      <c r="Q11" s="524"/>
      <c r="R11" s="525" t="s">
        <v>95</v>
      </c>
      <c r="S11" s="526"/>
      <c r="T11" s="526"/>
      <c r="U11" s="526"/>
      <c r="V11" s="527"/>
      <c r="W11" s="462"/>
      <c r="X11" s="463"/>
      <c r="Y11" s="464"/>
      <c r="Z11" s="486" t="s">
        <v>96</v>
      </c>
      <c r="AA11" s="487"/>
      <c r="AB11" s="487"/>
      <c r="AC11" s="487"/>
      <c r="AD11" s="487"/>
      <c r="AE11" s="487"/>
      <c r="AF11" s="487"/>
      <c r="AG11" s="487"/>
      <c r="AH11" s="488"/>
      <c r="AI11" s="411">
        <v>35</v>
      </c>
      <c r="AJ11" s="412"/>
      <c r="AK11" s="412"/>
      <c r="AL11" s="412"/>
      <c r="AM11" s="412"/>
      <c r="AN11" s="412"/>
      <c r="AO11" s="412"/>
      <c r="AP11" s="413"/>
      <c r="AQ11" s="411">
        <v>7600</v>
      </c>
      <c r="AR11" s="412"/>
      <c r="AS11" s="412"/>
      <c r="AT11" s="412"/>
      <c r="AU11" s="412"/>
      <c r="AV11" s="412"/>
      <c r="AW11" s="412"/>
      <c r="AX11" s="412"/>
      <c r="AY11" s="414"/>
      <c r="AZ11" s="383" t="s">
        <v>97</v>
      </c>
      <c r="BA11" s="384"/>
      <c r="BB11" s="384"/>
      <c r="BC11" s="384"/>
      <c r="BD11" s="384"/>
      <c r="BE11" s="384"/>
      <c r="BF11" s="384"/>
      <c r="BG11" s="384"/>
      <c r="BH11" s="384"/>
      <c r="BI11" s="384"/>
      <c r="BJ11" s="384"/>
      <c r="BK11" s="384"/>
      <c r="BL11" s="384"/>
      <c r="BM11" s="385"/>
      <c r="BN11" s="386">
        <v>9886561</v>
      </c>
      <c r="BO11" s="387"/>
      <c r="BP11" s="387"/>
      <c r="BQ11" s="387"/>
      <c r="BR11" s="387"/>
      <c r="BS11" s="387"/>
      <c r="BT11" s="387"/>
      <c r="BU11" s="388"/>
      <c r="BV11" s="386">
        <v>4921791</v>
      </c>
      <c r="BW11" s="387"/>
      <c r="BX11" s="387"/>
      <c r="BY11" s="387"/>
      <c r="BZ11" s="387"/>
      <c r="CA11" s="387"/>
      <c r="CB11" s="387"/>
      <c r="CC11" s="388"/>
      <c r="CD11" s="433" t="s">
        <v>98</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100</v>
      </c>
      <c r="C12" s="442"/>
      <c r="D12" s="442"/>
      <c r="E12" s="442"/>
      <c r="F12" s="442"/>
      <c r="G12" s="442"/>
      <c r="H12" s="442"/>
      <c r="I12" s="442"/>
      <c r="J12" s="442"/>
      <c r="K12" s="443"/>
      <c r="L12" s="450" t="s">
        <v>101</v>
      </c>
      <c r="M12" s="451"/>
      <c r="N12" s="451"/>
      <c r="O12" s="451"/>
      <c r="P12" s="451"/>
      <c r="Q12" s="452"/>
      <c r="R12" s="453">
        <v>701394</v>
      </c>
      <c r="S12" s="454"/>
      <c r="T12" s="454"/>
      <c r="U12" s="454"/>
      <c r="V12" s="455"/>
      <c r="W12" s="456" t="s">
        <v>102</v>
      </c>
      <c r="X12" s="457"/>
      <c r="Y12" s="458"/>
      <c r="Z12" s="465" t="s">
        <v>1</v>
      </c>
      <c r="AA12" s="466"/>
      <c r="AB12" s="466"/>
      <c r="AC12" s="466"/>
      <c r="AD12" s="466"/>
      <c r="AE12" s="466"/>
      <c r="AF12" s="466"/>
      <c r="AG12" s="466"/>
      <c r="AH12" s="467"/>
      <c r="AI12" s="471" t="s">
        <v>103</v>
      </c>
      <c r="AJ12" s="466"/>
      <c r="AK12" s="466"/>
      <c r="AL12" s="466"/>
      <c r="AM12" s="467"/>
      <c r="AN12" s="471" t="s">
        <v>104</v>
      </c>
      <c r="AO12" s="472"/>
      <c r="AP12" s="472"/>
      <c r="AQ12" s="472"/>
      <c r="AR12" s="472"/>
      <c r="AS12" s="473"/>
      <c r="AT12" s="480" t="s">
        <v>105</v>
      </c>
      <c r="AU12" s="481"/>
      <c r="AV12" s="481"/>
      <c r="AW12" s="481"/>
      <c r="AX12" s="481"/>
      <c r="AY12" s="482"/>
      <c r="AZ12" s="383" t="s">
        <v>106</v>
      </c>
      <c r="BA12" s="384"/>
      <c r="BB12" s="384"/>
      <c r="BC12" s="384"/>
      <c r="BD12" s="384"/>
      <c r="BE12" s="384"/>
      <c r="BF12" s="384"/>
      <c r="BG12" s="384"/>
      <c r="BH12" s="384"/>
      <c r="BI12" s="384"/>
      <c r="BJ12" s="384"/>
      <c r="BK12" s="384"/>
      <c r="BL12" s="384"/>
      <c r="BM12" s="385"/>
      <c r="BN12" s="386">
        <v>1166</v>
      </c>
      <c r="BO12" s="387"/>
      <c r="BP12" s="387"/>
      <c r="BQ12" s="387"/>
      <c r="BR12" s="387"/>
      <c r="BS12" s="387"/>
      <c r="BT12" s="387"/>
      <c r="BU12" s="388"/>
      <c r="BV12" s="386">
        <v>1160</v>
      </c>
      <c r="BW12" s="387"/>
      <c r="BX12" s="387"/>
      <c r="BY12" s="387"/>
      <c r="BZ12" s="387"/>
      <c r="CA12" s="387"/>
      <c r="CB12" s="387"/>
      <c r="CC12" s="388"/>
      <c r="CD12" s="433" t="s">
        <v>107</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109</v>
      </c>
      <c r="N13" s="428"/>
      <c r="O13" s="428"/>
      <c r="P13" s="428"/>
      <c r="Q13" s="429"/>
      <c r="R13" s="477">
        <v>695113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110</v>
      </c>
      <c r="BA13" s="395"/>
      <c r="BB13" s="395"/>
      <c r="BC13" s="395"/>
      <c r="BD13" s="395"/>
      <c r="BE13" s="395"/>
      <c r="BF13" s="395"/>
      <c r="BG13" s="395"/>
      <c r="BH13" s="395"/>
      <c r="BI13" s="395"/>
      <c r="BJ13" s="395"/>
      <c r="BK13" s="395"/>
      <c r="BL13" s="395"/>
      <c r="BM13" s="396"/>
      <c r="BN13" s="386">
        <v>19410522</v>
      </c>
      <c r="BO13" s="387"/>
      <c r="BP13" s="387"/>
      <c r="BQ13" s="387"/>
      <c r="BR13" s="387"/>
      <c r="BS13" s="387"/>
      <c r="BT13" s="387"/>
      <c r="BU13" s="388"/>
      <c r="BV13" s="386">
        <v>4678120</v>
      </c>
      <c r="BW13" s="387"/>
      <c r="BX13" s="387"/>
      <c r="BY13" s="387"/>
      <c r="BZ13" s="387"/>
      <c r="CA13" s="387"/>
      <c r="CB13" s="387"/>
      <c r="CC13" s="388"/>
      <c r="CD13" s="433" t="s">
        <v>111</v>
      </c>
      <c r="CE13" s="434"/>
      <c r="CF13" s="434"/>
      <c r="CG13" s="434"/>
      <c r="CH13" s="434"/>
      <c r="CI13" s="434"/>
      <c r="CJ13" s="434"/>
      <c r="CK13" s="434"/>
      <c r="CL13" s="434"/>
      <c r="CM13" s="434"/>
      <c r="CN13" s="434"/>
      <c r="CO13" s="434"/>
      <c r="CP13" s="434"/>
      <c r="CQ13" s="434"/>
      <c r="CR13" s="434"/>
      <c r="CS13" s="435"/>
      <c r="CT13" s="365">
        <v>10.5</v>
      </c>
      <c r="CU13" s="366"/>
      <c r="CV13" s="366"/>
      <c r="CW13" s="366"/>
      <c r="CX13" s="366"/>
      <c r="CY13" s="366"/>
      <c r="CZ13" s="366"/>
      <c r="DA13" s="367"/>
      <c r="DB13" s="365">
        <v>12.6</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112</v>
      </c>
      <c r="M14" s="439"/>
      <c r="N14" s="439"/>
      <c r="O14" s="439"/>
      <c r="P14" s="439"/>
      <c r="Q14" s="440"/>
      <c r="R14" s="430">
        <v>706198</v>
      </c>
      <c r="S14" s="431"/>
      <c r="T14" s="431"/>
      <c r="U14" s="431"/>
      <c r="V14" s="432"/>
      <c r="W14" s="459"/>
      <c r="X14" s="460"/>
      <c r="Y14" s="461"/>
      <c r="Z14" s="408" t="s">
        <v>113</v>
      </c>
      <c r="AA14" s="409"/>
      <c r="AB14" s="409"/>
      <c r="AC14" s="409"/>
      <c r="AD14" s="409"/>
      <c r="AE14" s="409"/>
      <c r="AF14" s="409"/>
      <c r="AG14" s="409"/>
      <c r="AH14" s="410"/>
      <c r="AI14" s="411">
        <v>4299</v>
      </c>
      <c r="AJ14" s="412"/>
      <c r="AK14" s="412"/>
      <c r="AL14" s="412"/>
      <c r="AM14" s="413"/>
      <c r="AN14" s="411">
        <v>14315670</v>
      </c>
      <c r="AO14" s="412"/>
      <c r="AP14" s="412"/>
      <c r="AQ14" s="412"/>
      <c r="AR14" s="412"/>
      <c r="AS14" s="413"/>
      <c r="AT14" s="411">
        <v>3330</v>
      </c>
      <c r="AU14" s="412"/>
      <c r="AV14" s="412"/>
      <c r="AW14" s="412"/>
      <c r="AX14" s="412"/>
      <c r="AY14" s="414"/>
      <c r="AZ14" s="377" t="s">
        <v>114</v>
      </c>
      <c r="BA14" s="378"/>
      <c r="BB14" s="378"/>
      <c r="BC14" s="378"/>
      <c r="BD14" s="378"/>
      <c r="BE14" s="378"/>
      <c r="BF14" s="378"/>
      <c r="BG14" s="378"/>
      <c r="BH14" s="378"/>
      <c r="BI14" s="378"/>
      <c r="BJ14" s="378"/>
      <c r="BK14" s="378"/>
      <c r="BL14" s="378"/>
      <c r="BM14" s="379"/>
      <c r="BN14" s="380">
        <v>64545531</v>
      </c>
      <c r="BO14" s="381"/>
      <c r="BP14" s="381"/>
      <c r="BQ14" s="381"/>
      <c r="BR14" s="381"/>
      <c r="BS14" s="381"/>
      <c r="BT14" s="381"/>
      <c r="BU14" s="382"/>
      <c r="BV14" s="380">
        <v>55949704</v>
      </c>
      <c r="BW14" s="381"/>
      <c r="BX14" s="381"/>
      <c r="BY14" s="381"/>
      <c r="BZ14" s="381"/>
      <c r="CA14" s="381"/>
      <c r="CB14" s="381"/>
      <c r="CC14" s="382"/>
      <c r="CD14" s="357" t="s">
        <v>115</v>
      </c>
      <c r="CE14" s="358"/>
      <c r="CF14" s="358"/>
      <c r="CG14" s="358"/>
      <c r="CH14" s="358"/>
      <c r="CI14" s="358"/>
      <c r="CJ14" s="358"/>
      <c r="CK14" s="358"/>
      <c r="CL14" s="358"/>
      <c r="CM14" s="358"/>
      <c r="CN14" s="358"/>
      <c r="CO14" s="358"/>
      <c r="CP14" s="358"/>
      <c r="CQ14" s="358"/>
      <c r="CR14" s="358"/>
      <c r="CS14" s="359"/>
      <c r="CT14" s="391">
        <v>168.8</v>
      </c>
      <c r="CU14" s="392"/>
      <c r="CV14" s="392"/>
      <c r="CW14" s="392"/>
      <c r="CX14" s="392"/>
      <c r="CY14" s="392"/>
      <c r="CZ14" s="392"/>
      <c r="DA14" s="393"/>
      <c r="DB14" s="391">
        <v>177.3</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109</v>
      </c>
      <c r="N15" s="428"/>
      <c r="O15" s="428"/>
      <c r="P15" s="428"/>
      <c r="Q15" s="429"/>
      <c r="R15" s="430">
        <v>700491</v>
      </c>
      <c r="S15" s="431"/>
      <c r="T15" s="431"/>
      <c r="U15" s="431"/>
      <c r="V15" s="432"/>
      <c r="W15" s="459"/>
      <c r="X15" s="460"/>
      <c r="Y15" s="461"/>
      <c r="Z15" s="408" t="s">
        <v>116</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117</v>
      </c>
      <c r="BA15" s="384"/>
      <c r="BB15" s="384"/>
      <c r="BC15" s="384"/>
      <c r="BD15" s="384"/>
      <c r="BE15" s="384"/>
      <c r="BF15" s="384"/>
      <c r="BG15" s="384"/>
      <c r="BH15" s="384"/>
      <c r="BI15" s="384"/>
      <c r="BJ15" s="384"/>
      <c r="BK15" s="384"/>
      <c r="BL15" s="384"/>
      <c r="BM15" s="385"/>
      <c r="BN15" s="386">
        <v>245938457</v>
      </c>
      <c r="BO15" s="387"/>
      <c r="BP15" s="387"/>
      <c r="BQ15" s="387"/>
      <c r="BR15" s="387"/>
      <c r="BS15" s="387"/>
      <c r="BT15" s="387"/>
      <c r="BU15" s="388"/>
      <c r="BV15" s="386">
        <v>238850524</v>
      </c>
      <c r="BW15" s="387"/>
      <c r="BX15" s="387"/>
      <c r="BY15" s="387"/>
      <c r="BZ15" s="387"/>
      <c r="CA15" s="387"/>
      <c r="CB15" s="387"/>
      <c r="CC15" s="388"/>
      <c r="CD15" s="424" t="s">
        <v>118</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119</v>
      </c>
      <c r="M16" s="422"/>
      <c r="N16" s="422"/>
      <c r="O16" s="422"/>
      <c r="P16" s="422"/>
      <c r="Q16" s="423"/>
      <c r="R16" s="418" t="s">
        <v>120</v>
      </c>
      <c r="S16" s="419"/>
      <c r="T16" s="419"/>
      <c r="U16" s="419"/>
      <c r="V16" s="420"/>
      <c r="W16" s="459"/>
      <c r="X16" s="460"/>
      <c r="Y16" s="461"/>
      <c r="Z16" s="408" t="s">
        <v>121</v>
      </c>
      <c r="AA16" s="409"/>
      <c r="AB16" s="409"/>
      <c r="AC16" s="409"/>
      <c r="AD16" s="409"/>
      <c r="AE16" s="409"/>
      <c r="AF16" s="409"/>
      <c r="AG16" s="409"/>
      <c r="AH16" s="410"/>
      <c r="AI16" s="411" t="s">
        <v>108</v>
      </c>
      <c r="AJ16" s="412"/>
      <c r="AK16" s="412"/>
      <c r="AL16" s="412"/>
      <c r="AM16" s="413"/>
      <c r="AN16" s="411" t="s">
        <v>108</v>
      </c>
      <c r="AO16" s="412"/>
      <c r="AP16" s="412"/>
      <c r="AQ16" s="412"/>
      <c r="AR16" s="412"/>
      <c r="AS16" s="413"/>
      <c r="AT16" s="411" t="s">
        <v>108</v>
      </c>
      <c r="AU16" s="412"/>
      <c r="AV16" s="412"/>
      <c r="AW16" s="412"/>
      <c r="AX16" s="412"/>
      <c r="AY16" s="414"/>
      <c r="AZ16" s="383" t="s">
        <v>122</v>
      </c>
      <c r="BA16" s="384"/>
      <c r="BB16" s="384"/>
      <c r="BC16" s="384"/>
      <c r="BD16" s="384"/>
      <c r="BE16" s="384"/>
      <c r="BF16" s="384"/>
      <c r="BG16" s="384"/>
      <c r="BH16" s="384"/>
      <c r="BI16" s="384"/>
      <c r="BJ16" s="384"/>
      <c r="BK16" s="384"/>
      <c r="BL16" s="384"/>
      <c r="BM16" s="385"/>
      <c r="BN16" s="386">
        <v>80358285</v>
      </c>
      <c r="BO16" s="387"/>
      <c r="BP16" s="387"/>
      <c r="BQ16" s="387"/>
      <c r="BR16" s="387"/>
      <c r="BS16" s="387"/>
      <c r="BT16" s="387"/>
      <c r="BU16" s="388"/>
      <c r="BV16" s="386">
        <v>70267906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123</v>
      </c>
      <c r="N17" s="416"/>
      <c r="O17" s="416"/>
      <c r="P17" s="416"/>
      <c r="Q17" s="417"/>
      <c r="R17" s="418" t="s">
        <v>124</v>
      </c>
      <c r="S17" s="419"/>
      <c r="T17" s="419"/>
      <c r="U17" s="419"/>
      <c r="V17" s="420"/>
      <c r="W17" s="459"/>
      <c r="X17" s="460"/>
      <c r="Y17" s="461"/>
      <c r="Z17" s="408" t="s">
        <v>125</v>
      </c>
      <c r="AA17" s="409"/>
      <c r="AB17" s="409"/>
      <c r="AC17" s="409"/>
      <c r="AD17" s="409"/>
      <c r="AE17" s="409"/>
      <c r="AF17" s="409"/>
      <c r="AG17" s="409"/>
      <c r="AH17" s="410"/>
      <c r="AI17" s="411">
        <v>1520</v>
      </c>
      <c r="AJ17" s="412"/>
      <c r="AK17" s="412"/>
      <c r="AL17" s="412"/>
      <c r="AM17" s="413"/>
      <c r="AN17" s="411">
        <v>4877680</v>
      </c>
      <c r="AO17" s="412"/>
      <c r="AP17" s="412"/>
      <c r="AQ17" s="412"/>
      <c r="AR17" s="412"/>
      <c r="AS17" s="413"/>
      <c r="AT17" s="411">
        <v>3209</v>
      </c>
      <c r="AU17" s="412"/>
      <c r="AV17" s="412"/>
      <c r="AW17" s="412"/>
      <c r="AX17" s="412"/>
      <c r="AY17" s="414"/>
      <c r="AZ17" s="383" t="s">
        <v>126</v>
      </c>
      <c r="BA17" s="384"/>
      <c r="BB17" s="384"/>
      <c r="BC17" s="384"/>
      <c r="BD17" s="384"/>
      <c r="BE17" s="384"/>
      <c r="BF17" s="384"/>
      <c r="BG17" s="384"/>
      <c r="BH17" s="384"/>
      <c r="BI17" s="384"/>
      <c r="BJ17" s="384"/>
      <c r="BK17" s="384"/>
      <c r="BL17" s="384"/>
      <c r="BM17" s="385"/>
      <c r="BN17" s="386">
        <v>249173557</v>
      </c>
      <c r="BO17" s="387"/>
      <c r="BP17" s="387"/>
      <c r="BQ17" s="387"/>
      <c r="BR17" s="387"/>
      <c r="BS17" s="387"/>
      <c r="BT17" s="387"/>
      <c r="BU17" s="388"/>
      <c r="BV17" s="386">
        <v>261191900</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127</v>
      </c>
      <c r="C18" s="404"/>
      <c r="D18" s="404"/>
      <c r="E18" s="404"/>
      <c r="F18" s="404"/>
      <c r="G18" s="404"/>
      <c r="H18" s="404"/>
      <c r="I18" s="404"/>
      <c r="J18" s="404"/>
      <c r="K18" s="405"/>
      <c r="L18" s="406">
        <v>6708</v>
      </c>
      <c r="M18" s="407"/>
      <c r="N18" s="407"/>
      <c r="O18" s="407"/>
      <c r="P18" s="407"/>
      <c r="Q18" s="407"/>
      <c r="R18" s="407"/>
      <c r="S18" s="407"/>
      <c r="T18" s="407"/>
      <c r="U18" s="407"/>
      <c r="V18" s="407"/>
      <c r="W18" s="459"/>
      <c r="X18" s="460"/>
      <c r="Y18" s="461"/>
      <c r="Z18" s="408" t="s">
        <v>128</v>
      </c>
      <c r="AA18" s="409"/>
      <c r="AB18" s="409"/>
      <c r="AC18" s="409"/>
      <c r="AD18" s="409"/>
      <c r="AE18" s="409"/>
      <c r="AF18" s="409"/>
      <c r="AG18" s="409"/>
      <c r="AH18" s="410"/>
      <c r="AI18" s="411">
        <v>6845</v>
      </c>
      <c r="AJ18" s="412"/>
      <c r="AK18" s="412"/>
      <c r="AL18" s="412"/>
      <c r="AM18" s="413"/>
      <c r="AN18" s="411">
        <v>26279794</v>
      </c>
      <c r="AO18" s="412"/>
      <c r="AP18" s="412"/>
      <c r="AQ18" s="412"/>
      <c r="AR18" s="412"/>
      <c r="AS18" s="413"/>
      <c r="AT18" s="411">
        <v>3839</v>
      </c>
      <c r="AU18" s="412"/>
      <c r="AV18" s="412"/>
      <c r="AW18" s="412"/>
      <c r="AX18" s="412"/>
      <c r="AY18" s="414"/>
      <c r="AZ18" s="394" t="s">
        <v>129</v>
      </c>
      <c r="BA18" s="395"/>
      <c r="BB18" s="395"/>
      <c r="BC18" s="395"/>
      <c r="BD18" s="395"/>
      <c r="BE18" s="395"/>
      <c r="BF18" s="395"/>
      <c r="BG18" s="395"/>
      <c r="BH18" s="395"/>
      <c r="BI18" s="395"/>
      <c r="BJ18" s="395"/>
      <c r="BK18" s="395"/>
      <c r="BL18" s="395"/>
      <c r="BM18" s="396"/>
      <c r="BN18" s="360">
        <v>331157747</v>
      </c>
      <c r="BO18" s="361"/>
      <c r="BP18" s="361"/>
      <c r="BQ18" s="361"/>
      <c r="BR18" s="361"/>
      <c r="BS18" s="361"/>
      <c r="BT18" s="361"/>
      <c r="BU18" s="362"/>
      <c r="BV18" s="360">
        <v>330500237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130</v>
      </c>
      <c r="C19" s="404"/>
      <c r="D19" s="404"/>
      <c r="E19" s="404"/>
      <c r="F19" s="404"/>
      <c r="G19" s="404"/>
      <c r="H19" s="404"/>
      <c r="I19" s="404"/>
      <c r="J19" s="404"/>
      <c r="K19" s="405"/>
      <c r="L19" s="406">
        <v>105</v>
      </c>
      <c r="M19" s="407"/>
      <c r="N19" s="407"/>
      <c r="O19" s="407"/>
      <c r="P19" s="407"/>
      <c r="Q19" s="407"/>
      <c r="R19" s="407"/>
      <c r="S19" s="407"/>
      <c r="T19" s="407"/>
      <c r="U19" s="407"/>
      <c r="V19" s="407"/>
      <c r="W19" s="459"/>
      <c r="X19" s="460"/>
      <c r="Y19" s="461"/>
      <c r="Z19" s="408" t="s">
        <v>131</v>
      </c>
      <c r="AA19" s="409"/>
      <c r="AB19" s="409"/>
      <c r="AC19" s="409"/>
      <c r="AD19" s="409"/>
      <c r="AE19" s="409"/>
      <c r="AF19" s="409"/>
      <c r="AG19" s="409"/>
      <c r="AH19" s="410"/>
      <c r="AI19" s="411" t="s">
        <v>132</v>
      </c>
      <c r="AJ19" s="412"/>
      <c r="AK19" s="412"/>
      <c r="AL19" s="412"/>
      <c r="AM19" s="413"/>
      <c r="AN19" s="411" t="s">
        <v>132</v>
      </c>
      <c r="AO19" s="412"/>
      <c r="AP19" s="412"/>
      <c r="AQ19" s="412"/>
      <c r="AR19" s="412"/>
      <c r="AS19" s="413"/>
      <c r="AT19" s="411" t="s">
        <v>132</v>
      </c>
      <c r="AU19" s="412"/>
      <c r="AV19" s="412"/>
      <c r="AW19" s="412"/>
      <c r="AX19" s="412"/>
      <c r="AY19" s="414"/>
      <c r="AZ19" s="377" t="s">
        <v>133</v>
      </c>
      <c r="BA19" s="378"/>
      <c r="BB19" s="378"/>
      <c r="BC19" s="378"/>
      <c r="BD19" s="378"/>
      <c r="BE19" s="378"/>
      <c r="BF19" s="378"/>
      <c r="BG19" s="378"/>
      <c r="BH19" s="378"/>
      <c r="BI19" s="378"/>
      <c r="BJ19" s="378"/>
      <c r="BK19" s="378"/>
      <c r="BL19" s="378"/>
      <c r="BM19" s="379"/>
      <c r="BN19" s="380">
        <v>984709004</v>
      </c>
      <c r="BO19" s="381"/>
      <c r="BP19" s="381"/>
      <c r="BQ19" s="381"/>
      <c r="BR19" s="381"/>
      <c r="BS19" s="381"/>
      <c r="BT19" s="381"/>
      <c r="BU19" s="382"/>
      <c r="BV19" s="380">
        <v>998874582</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265008</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12664</v>
      </c>
      <c r="AJ20" s="412"/>
      <c r="AK20" s="412"/>
      <c r="AL20" s="412"/>
      <c r="AM20" s="413"/>
      <c r="AN20" s="411">
        <v>45473144</v>
      </c>
      <c r="AO20" s="412"/>
      <c r="AP20" s="412"/>
      <c r="AQ20" s="412"/>
      <c r="AR20" s="412"/>
      <c r="AS20" s="413"/>
      <c r="AT20" s="411">
        <v>3591</v>
      </c>
      <c r="AU20" s="412"/>
      <c r="AV20" s="412"/>
      <c r="AW20" s="412"/>
      <c r="AX20" s="412"/>
      <c r="AY20" s="414"/>
      <c r="AZ20" s="394" t="s">
        <v>136</v>
      </c>
      <c r="BA20" s="395"/>
      <c r="BB20" s="395"/>
      <c r="BC20" s="395"/>
      <c r="BD20" s="395"/>
      <c r="BE20" s="395"/>
      <c r="BF20" s="395"/>
      <c r="BG20" s="395"/>
      <c r="BH20" s="395"/>
      <c r="BI20" s="395"/>
      <c r="BJ20" s="395"/>
      <c r="BK20" s="395"/>
      <c r="BL20" s="395"/>
      <c r="BM20" s="396"/>
      <c r="BN20" s="360">
        <v>436807197</v>
      </c>
      <c r="BO20" s="361"/>
      <c r="BP20" s="361"/>
      <c r="BQ20" s="361"/>
      <c r="BR20" s="361"/>
      <c r="BS20" s="361"/>
      <c r="BT20" s="361"/>
      <c r="BU20" s="362"/>
      <c r="BV20" s="360">
        <v>474858643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82255695</v>
      </c>
      <c r="BO21" s="381"/>
      <c r="BP21" s="381"/>
      <c r="BQ21" s="381"/>
      <c r="BR21" s="381"/>
      <c r="BS21" s="381"/>
      <c r="BT21" s="381"/>
      <c r="BU21" s="382"/>
      <c r="BV21" s="380">
        <v>87561272</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1831051</v>
      </c>
      <c r="BO22" s="387"/>
      <c r="BP22" s="387"/>
      <c r="BQ22" s="387"/>
      <c r="BR22" s="387"/>
      <c r="BS22" s="387"/>
      <c r="BT22" s="387"/>
      <c r="BU22" s="388"/>
      <c r="BV22" s="386">
        <v>1905343</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10197163</v>
      </c>
      <c r="BO23" s="387"/>
      <c r="BP23" s="387"/>
      <c r="BQ23" s="387"/>
      <c r="BR23" s="387"/>
      <c r="BS23" s="387"/>
      <c r="BT23" s="387"/>
      <c r="BU23" s="388"/>
      <c r="BV23" s="386">
        <v>10181198</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7736737</v>
      </c>
      <c r="BO24" s="361"/>
      <c r="BP24" s="361"/>
      <c r="BQ24" s="361"/>
      <c r="BR24" s="361"/>
      <c r="BS24" s="361"/>
      <c r="BT24" s="361"/>
      <c r="BU24" s="362"/>
      <c r="BV24" s="360">
        <v>7721710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10830113</v>
      </c>
      <c r="BO25" s="381"/>
      <c r="BP25" s="381"/>
      <c r="BQ25" s="381"/>
      <c r="BR25" s="381"/>
      <c r="BS25" s="381"/>
      <c r="BT25" s="381"/>
      <c r="BU25" s="382"/>
      <c r="BV25" s="380">
        <v>4652410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25766940</v>
      </c>
      <c r="BO26" s="387"/>
      <c r="BP26" s="387"/>
      <c r="BQ26" s="387"/>
      <c r="BR26" s="387"/>
      <c r="BS26" s="387"/>
      <c r="BT26" s="387"/>
      <c r="BU26" s="388"/>
      <c r="BV26" s="386">
        <v>33375752</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19063006</v>
      </c>
      <c r="BO27" s="361"/>
      <c r="BP27" s="361"/>
      <c r="BQ27" s="361"/>
      <c r="BR27" s="361"/>
      <c r="BS27" s="361"/>
      <c r="BT27" s="361"/>
      <c r="BU27" s="362"/>
      <c r="BV27" s="360">
        <v>20520273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中海水中貯木場特別会計</v>
      </c>
      <c r="BH31" s="352"/>
      <c r="BI31" s="352"/>
      <c r="BJ31" s="352"/>
      <c r="BK31" s="352"/>
      <c r="BL31" s="352"/>
      <c r="BM31" s="352"/>
      <c r="BN31" s="352"/>
      <c r="BO31" s="352"/>
      <c r="BP31" s="352"/>
      <c r="BQ31" s="352"/>
      <c r="BR31" s="352"/>
      <c r="BS31" s="352"/>
      <c r="BT31" s="352"/>
      <c r="BU31" s="352"/>
      <c r="BV31" s="154"/>
      <c r="BW31" s="353">
        <f>IF(BY31="","",MAX(C31:D40,U31:V40,AM31:AN40,BE31:BF40)+1)</f>
        <v>19</v>
      </c>
      <c r="BX31" s="353"/>
      <c r="BY31" s="352" t="str">
        <f>IF('各会計、関係団体の財政状況及び健全化判断比率'!B68="","",'各会計、関係団体の財政状況及び健全化判断比率'!B68)</f>
        <v>境港管理組合</v>
      </c>
      <c r="BZ31" s="352"/>
      <c r="CA31" s="352"/>
      <c r="CB31" s="352"/>
      <c r="CC31" s="352"/>
      <c r="CD31" s="352"/>
      <c r="CE31" s="352"/>
      <c r="CF31" s="352"/>
      <c r="CG31" s="352"/>
      <c r="CH31" s="352"/>
      <c r="CI31" s="352"/>
      <c r="CJ31" s="352"/>
      <c r="CK31" s="352"/>
      <c r="CL31" s="352"/>
      <c r="CM31" s="352"/>
      <c r="CN31" s="154"/>
      <c r="CO31" s="353">
        <f>IF(CQ31="","",MAX(C31:D40,U31:V40,AM31:AN40,BE31:BF40,BW31:BX40)+1)</f>
        <v>28</v>
      </c>
      <c r="CP31" s="353"/>
      <c r="CQ31" s="352" t="str">
        <f>IF('各会計、関係団体の財政状況及び健全化判断比率'!BS7="","",'各会計、関係団体の財政状況及び健全化判断比率'!BS7)</f>
        <v>島根県野菜価格安定基金協会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流域下水道特別会計</v>
      </c>
      <c r="BH32" s="352"/>
      <c r="BI32" s="352"/>
      <c r="BJ32" s="352"/>
      <c r="BK32" s="352"/>
      <c r="BL32" s="352"/>
      <c r="BM32" s="352"/>
      <c r="BN32" s="352"/>
      <c r="BO32" s="352"/>
      <c r="BP32" s="352"/>
      <c r="BQ32" s="352"/>
      <c r="BR32" s="352"/>
      <c r="BS32" s="352"/>
      <c r="BT32" s="352"/>
      <c r="BU32" s="352"/>
      <c r="BV32" s="154"/>
      <c r="BW32" s="353">
        <f t="shared" ref="BW32:BW40" si="3">IF(BY32="","",BW31+1)</f>
        <v>20</v>
      </c>
      <c r="BX32" s="353"/>
      <c r="BY32" s="352" t="str">
        <f>IF('各会計、関係団体の財政状況及び健全化判断比率'!B69="","",'各会計、関係団体の財政状況及び健全化判断比率'!B69)</f>
        <v>　①一般会計</v>
      </c>
      <c r="BZ32" s="352"/>
      <c r="CA32" s="352"/>
      <c r="CB32" s="352"/>
      <c r="CC32" s="352"/>
      <c r="CD32" s="352"/>
      <c r="CE32" s="352"/>
      <c r="CF32" s="352"/>
      <c r="CG32" s="352"/>
      <c r="CH32" s="352"/>
      <c r="CI32" s="352"/>
      <c r="CJ32" s="352"/>
      <c r="CK32" s="352"/>
      <c r="CL32" s="352"/>
      <c r="CM32" s="352"/>
      <c r="CN32" s="154"/>
      <c r="CO32" s="353">
        <f t="shared" ref="CO32:CO40" si="4">IF(CQ32="","",CO31+1)</f>
        <v>29</v>
      </c>
      <c r="CP32" s="353"/>
      <c r="CQ32" s="352" t="str">
        <f>IF('各会計、関係団体の財政状況及び健全化判断比率'!BS8="","",'各会計、関係団体の財政状況及び健全化判断比率'!BS8)</f>
        <v>島根県畜産振興協会</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総務事務集中処理特別会計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水道事業会計</v>
      </c>
      <c r="AP33" s="352"/>
      <c r="AQ33" s="352"/>
      <c r="AR33" s="352"/>
      <c r="AS33" s="352"/>
      <c r="AT33" s="352"/>
      <c r="AU33" s="352"/>
      <c r="AV33" s="352"/>
      <c r="AW33" s="352"/>
      <c r="AX33" s="352"/>
      <c r="AY33" s="352"/>
      <c r="AZ33" s="352"/>
      <c r="BA33" s="352"/>
      <c r="BB33" s="352"/>
      <c r="BC33" s="352"/>
      <c r="BD33" s="154"/>
      <c r="BE33" s="353">
        <f t="shared" si="2"/>
        <v>18</v>
      </c>
      <c r="BF33" s="353"/>
      <c r="BG33" s="352" t="str">
        <f>IF('各会計、関係団体の財政状況及び健全化判断比率'!B35="","",'各会計、関係団体の財政状況及び健全化判断比率'!B35)</f>
        <v>臨港地域整備特別会計</v>
      </c>
      <c r="BH33" s="352"/>
      <c r="BI33" s="352"/>
      <c r="BJ33" s="352"/>
      <c r="BK33" s="352"/>
      <c r="BL33" s="352"/>
      <c r="BM33" s="352"/>
      <c r="BN33" s="352"/>
      <c r="BO33" s="352"/>
      <c r="BP33" s="352"/>
      <c r="BQ33" s="352"/>
      <c r="BR33" s="352"/>
      <c r="BS33" s="352"/>
      <c r="BT33" s="352"/>
      <c r="BU33" s="352"/>
      <c r="BV33" s="154"/>
      <c r="BW33" s="353">
        <f t="shared" si="3"/>
        <v>21</v>
      </c>
      <c r="BX33" s="353"/>
      <c r="BY33" s="352" t="str">
        <f>IF('各会計、関係団体の財政状況及び健全化判断比率'!B70="","",'各会計、関係団体の財政状況及び健全化判断比率'!B70)</f>
        <v>　②港湾整備事業特別会計</v>
      </c>
      <c r="BZ33" s="352"/>
      <c r="CA33" s="352"/>
      <c r="CB33" s="352"/>
      <c r="CC33" s="352"/>
      <c r="CD33" s="352"/>
      <c r="CE33" s="352"/>
      <c r="CF33" s="352"/>
      <c r="CG33" s="352"/>
      <c r="CH33" s="352"/>
      <c r="CI33" s="352"/>
      <c r="CJ33" s="352"/>
      <c r="CK33" s="352"/>
      <c r="CL33" s="352"/>
      <c r="CM33" s="352"/>
      <c r="CN33" s="154"/>
      <c r="CO33" s="353">
        <f t="shared" si="4"/>
        <v>30</v>
      </c>
      <c r="CP33" s="353"/>
      <c r="CQ33" s="352" t="str">
        <f>IF('各会計、関係団体の財政状況及び健全化判断比率'!BS9="","",'各会計、関係団体の財政状況及び健全化判断比率'!BS9)</f>
        <v>島根県林業公社（林業公社）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f t="shared" si="3"/>
        <v>22</v>
      </c>
      <c r="BX34" s="353"/>
      <c r="BY34" s="352" t="str">
        <f>IF('各会計、関係団体の財政状況及び健全化判断比率'!B71="","",'各会計、関係団体の財政状況及び健全化判断比率'!B71)</f>
        <v>隠岐広域連合</v>
      </c>
      <c r="BZ34" s="352"/>
      <c r="CA34" s="352"/>
      <c r="CB34" s="352"/>
      <c r="CC34" s="352"/>
      <c r="CD34" s="352"/>
      <c r="CE34" s="352"/>
      <c r="CF34" s="352"/>
      <c r="CG34" s="352"/>
      <c r="CH34" s="352"/>
      <c r="CI34" s="352"/>
      <c r="CJ34" s="352"/>
      <c r="CK34" s="352"/>
      <c r="CL34" s="352"/>
      <c r="CM34" s="352"/>
      <c r="CN34" s="154"/>
      <c r="CO34" s="353">
        <f t="shared" si="4"/>
        <v>31</v>
      </c>
      <c r="CP34" s="353"/>
      <c r="CQ34" s="352" t="str">
        <f>IF('各会計、関係団体の財政状況及び健全化判断比率'!BS10="","",'各会計、関係団体の財政状況及び健全化判断比率'!BS10)</f>
        <v>島根県水産振興協会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市町村振興資金特別会計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宅地造成事業会計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f t="shared" si="3"/>
        <v>23</v>
      </c>
      <c r="BX35" s="353"/>
      <c r="BY35" s="352" t="str">
        <f>IF('各会計、関係団体の財政状況及び健全化判断比率'!B72="","",'各会計、関係団体の財政状況及び健全化判断比率'!B72)</f>
        <v>　①一般会計</v>
      </c>
      <c r="BZ35" s="352"/>
      <c r="CA35" s="352"/>
      <c r="CB35" s="352"/>
      <c r="CC35" s="352"/>
      <c r="CD35" s="352"/>
      <c r="CE35" s="352"/>
      <c r="CF35" s="352"/>
      <c r="CG35" s="352"/>
      <c r="CH35" s="352"/>
      <c r="CI35" s="352"/>
      <c r="CJ35" s="352"/>
      <c r="CK35" s="352"/>
      <c r="CL35" s="352"/>
      <c r="CM35" s="352"/>
      <c r="CN35" s="154"/>
      <c r="CO35" s="353">
        <f t="shared" si="4"/>
        <v>32</v>
      </c>
      <c r="CP35" s="353"/>
      <c r="CQ35" s="352" t="str">
        <f>IF('各会計、関係団体の財政状況及び健全化判断比率'!BS11="","",'各会計、関係団体の財政状況及び健全化判断比率'!BS11)</f>
        <v>島根県育英会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農林漁業改善資金特別会計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f t="shared" si="3"/>
        <v>24</v>
      </c>
      <c r="BX36" s="353"/>
      <c r="BY36" s="352" t="str">
        <f>IF('各会計、関係団体の財政状況及び健全化判断比率'!B73="","",'各会計、関係団体の財政状況及び健全化判断比率'!B73)</f>
        <v>　②消防事業特別会計</v>
      </c>
      <c r="BZ36" s="352"/>
      <c r="CA36" s="352"/>
      <c r="CB36" s="352"/>
      <c r="CC36" s="352"/>
      <c r="CD36" s="352"/>
      <c r="CE36" s="352"/>
      <c r="CF36" s="352"/>
      <c r="CG36" s="352"/>
      <c r="CH36" s="352"/>
      <c r="CI36" s="352"/>
      <c r="CJ36" s="352"/>
      <c r="CK36" s="352"/>
      <c r="CL36" s="352"/>
      <c r="CM36" s="352"/>
      <c r="CN36" s="154"/>
      <c r="CO36" s="353">
        <f t="shared" si="4"/>
        <v>33</v>
      </c>
      <c r="CP36" s="353"/>
      <c r="CQ36" s="352" t="str">
        <f>IF('各会計、関係団体の財政状況及び健全化判断比率'!BS12="","",'各会計、関係団体の財政状況及び健全化判断比率'!BS12)</f>
        <v>しまね海洋館</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島根あさひ社会復帰促進センター診療所特別会計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f t="shared" si="3"/>
        <v>25</v>
      </c>
      <c r="BX37" s="353"/>
      <c r="BY37" s="352" t="str">
        <f>IF('各会計、関係団体の財政状況及び健全化判断比率'!B74="","",'各会計、関係団体の財政状況及び健全化判断比率'!B74)</f>
        <v>　③介護保険事業特別会計</v>
      </c>
      <c r="BZ37" s="352"/>
      <c r="CA37" s="352"/>
      <c r="CB37" s="352"/>
      <c r="CC37" s="352"/>
      <c r="CD37" s="352"/>
      <c r="CE37" s="352"/>
      <c r="CF37" s="352"/>
      <c r="CG37" s="352"/>
      <c r="CH37" s="352"/>
      <c r="CI37" s="352"/>
      <c r="CJ37" s="352"/>
      <c r="CK37" s="352"/>
      <c r="CL37" s="352"/>
      <c r="CM37" s="352"/>
      <c r="CN37" s="154"/>
      <c r="CO37" s="353">
        <f t="shared" si="4"/>
        <v>34</v>
      </c>
      <c r="CP37" s="353"/>
      <c r="CQ37" s="352" t="str">
        <f>IF('各会計、関係団体の財政状況及び健全化判断比率'!BS13="","",'各会計、関係団体の財政状況及び健全化判断比率'!BS13)</f>
        <v>ふるさと島根定住財団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母子寡婦福祉資金特別会計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f t="shared" si="3"/>
        <v>26</v>
      </c>
      <c r="BX38" s="353"/>
      <c r="BY38" s="352" t="str">
        <f>IF('各会計、関係団体の財政状況及び健全化判断比率'!B75="","",'各会計、関係団体の財政状況及び健全化判断比率'!B75)</f>
        <v>　④隠岐病院事業特別会計</v>
      </c>
      <c r="BZ38" s="352"/>
      <c r="CA38" s="352"/>
      <c r="CB38" s="352"/>
      <c r="CC38" s="352"/>
      <c r="CD38" s="352"/>
      <c r="CE38" s="352"/>
      <c r="CF38" s="352"/>
      <c r="CG38" s="352"/>
      <c r="CH38" s="352"/>
      <c r="CI38" s="352"/>
      <c r="CJ38" s="352"/>
      <c r="CK38" s="352"/>
      <c r="CL38" s="352"/>
      <c r="CM38" s="352"/>
      <c r="CN38" s="154"/>
      <c r="CO38" s="353">
        <f t="shared" si="4"/>
        <v>35</v>
      </c>
      <c r="CP38" s="353"/>
      <c r="CQ38" s="352" t="str">
        <f>IF('各会計、関係団体の財政状況及び健全化判断比率'!BS14="","",'各会計、関係団体の財政状況及び健全化判断比率'!BS14)</f>
        <v>しまね自然と環境財団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中小企業近代化資金特別会計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f t="shared" si="3"/>
        <v>27</v>
      </c>
      <c r="BX39" s="353"/>
      <c r="BY39" s="352" t="str">
        <f>IF('各会計、関係団体の財政状況及び健全化判断比率'!B76="","",'各会計、関係団体の財政状況及び健全化判断比率'!B76)</f>
        <v>　⑤隠岐島前病院事業特別会計</v>
      </c>
      <c r="BZ39" s="352"/>
      <c r="CA39" s="352"/>
      <c r="CB39" s="352"/>
      <c r="CC39" s="352"/>
      <c r="CD39" s="352"/>
      <c r="CE39" s="352"/>
      <c r="CF39" s="352"/>
      <c r="CG39" s="352"/>
      <c r="CH39" s="352"/>
      <c r="CI39" s="352"/>
      <c r="CJ39" s="352"/>
      <c r="CK39" s="352"/>
      <c r="CL39" s="352"/>
      <c r="CM39" s="352"/>
      <c r="CN39" s="154"/>
      <c r="CO39" s="353">
        <f t="shared" si="4"/>
        <v>36</v>
      </c>
      <c r="CP39" s="353"/>
      <c r="CQ39" s="352" t="str">
        <f>IF('各会計、関係団体の財政状況及び健全化判断比率'!BS15="","",'各会計、関係団体の財政状況及び健全化判断比率'!BS15)</f>
        <v>島根県環境管理センター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県営住宅特別会計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37</v>
      </c>
      <c r="CP40" s="353"/>
      <c r="CQ40" s="352" t="str">
        <f>IF('各会計、関係団体の財政状況及び健全化判断比率'!BS16="","",'各会計、関係団体の財政状況及び健全化判断比率'!BS16)</f>
        <v>しまね女性センター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D4" zoomScale="75" zoomScaleNormal="7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486</v>
      </c>
      <c r="G33" s="17" t="s">
        <v>487</v>
      </c>
      <c r="H33" s="17" t="s">
        <v>488</v>
      </c>
      <c r="I33" s="17" t="s">
        <v>489</v>
      </c>
      <c r="J33" s="18" t="s">
        <v>490</v>
      </c>
      <c r="K33" s="10"/>
      <c r="L33" s="10"/>
      <c r="M33" s="10"/>
      <c r="N33" s="10"/>
      <c r="O33" s="10"/>
      <c r="P33" s="10"/>
    </row>
    <row r="34" spans="1:16" ht="39" customHeight="1" x14ac:dyDescent="0.15">
      <c r="A34" s="10"/>
      <c r="B34" s="19"/>
      <c r="C34" s="1105" t="s">
        <v>491</v>
      </c>
      <c r="D34" s="1105"/>
      <c r="E34" s="1106"/>
      <c r="F34" s="20">
        <v>1.82</v>
      </c>
      <c r="G34" s="21">
        <v>1.6</v>
      </c>
      <c r="H34" s="21">
        <v>1.79</v>
      </c>
      <c r="I34" s="21">
        <v>1.71</v>
      </c>
      <c r="J34" s="22">
        <v>2.83</v>
      </c>
      <c r="K34" s="10"/>
      <c r="L34" s="10"/>
      <c r="M34" s="10"/>
      <c r="N34" s="10"/>
      <c r="O34" s="10"/>
      <c r="P34" s="10"/>
    </row>
    <row r="35" spans="1:16" ht="39" customHeight="1" x14ac:dyDescent="0.15">
      <c r="A35" s="10"/>
      <c r="B35" s="23"/>
      <c r="C35" s="1099" t="s">
        <v>492</v>
      </c>
      <c r="D35" s="1100"/>
      <c r="E35" s="1101"/>
      <c r="F35" s="24">
        <v>3.48</v>
      </c>
      <c r="G35" s="25">
        <v>3.59</v>
      </c>
      <c r="H35" s="25">
        <v>3.48</v>
      </c>
      <c r="I35" s="25">
        <v>3.1</v>
      </c>
      <c r="J35" s="26">
        <v>2.82</v>
      </c>
      <c r="K35" s="10"/>
      <c r="L35" s="10"/>
      <c r="M35" s="10"/>
      <c r="N35" s="10"/>
      <c r="O35" s="10"/>
      <c r="P35" s="10"/>
    </row>
    <row r="36" spans="1:16" ht="39" customHeight="1" x14ac:dyDescent="0.15">
      <c r="A36" s="10"/>
      <c r="B36" s="23"/>
      <c r="C36" s="1099" t="s">
        <v>493</v>
      </c>
      <c r="D36" s="1100"/>
      <c r="E36" s="1101"/>
      <c r="F36" s="24">
        <v>0.28000000000000003</v>
      </c>
      <c r="G36" s="25">
        <v>0.43</v>
      </c>
      <c r="H36" s="25">
        <v>0.57999999999999996</v>
      </c>
      <c r="I36" s="25">
        <v>0.91</v>
      </c>
      <c r="J36" s="26">
        <v>0.92</v>
      </c>
      <c r="K36" s="10"/>
      <c r="L36" s="10"/>
      <c r="M36" s="10"/>
      <c r="N36" s="10"/>
      <c r="O36" s="10"/>
      <c r="P36" s="10"/>
    </row>
    <row r="37" spans="1:16" ht="39" customHeight="1" x14ac:dyDescent="0.15">
      <c r="A37" s="10"/>
      <c r="B37" s="23"/>
      <c r="C37" s="1099" t="s">
        <v>494</v>
      </c>
      <c r="D37" s="1100"/>
      <c r="E37" s="1101"/>
      <c r="F37" s="24">
        <v>0.86</v>
      </c>
      <c r="G37" s="25">
        <v>0.75</v>
      </c>
      <c r="H37" s="25">
        <v>0.7</v>
      </c>
      <c r="I37" s="25">
        <v>0.56000000000000005</v>
      </c>
      <c r="J37" s="26">
        <v>0.51</v>
      </c>
      <c r="K37" s="10"/>
      <c r="L37" s="10"/>
      <c r="M37" s="10"/>
      <c r="N37" s="10"/>
      <c r="O37" s="10"/>
      <c r="P37" s="10"/>
    </row>
    <row r="38" spans="1:16" ht="39" customHeight="1" x14ac:dyDescent="0.15">
      <c r="A38" s="10"/>
      <c r="B38" s="23"/>
      <c r="C38" s="1099" t="s">
        <v>495</v>
      </c>
      <c r="D38" s="1100"/>
      <c r="E38" s="1101"/>
      <c r="F38" s="24">
        <v>0.25</v>
      </c>
      <c r="G38" s="25">
        <v>0.28999999999999998</v>
      </c>
      <c r="H38" s="25">
        <v>0.37</v>
      </c>
      <c r="I38" s="25">
        <v>0.4</v>
      </c>
      <c r="J38" s="26">
        <v>0.48</v>
      </c>
      <c r="K38" s="10"/>
      <c r="L38" s="10"/>
      <c r="M38" s="10"/>
      <c r="N38" s="10"/>
      <c r="O38" s="10"/>
      <c r="P38" s="10"/>
    </row>
    <row r="39" spans="1:16" ht="39" customHeight="1" x14ac:dyDescent="0.15">
      <c r="A39" s="10"/>
      <c r="B39" s="23"/>
      <c r="C39" s="1099" t="s">
        <v>496</v>
      </c>
      <c r="D39" s="1100"/>
      <c r="E39" s="1101"/>
      <c r="F39" s="24">
        <v>0.35</v>
      </c>
      <c r="G39" s="25">
        <v>0.28000000000000003</v>
      </c>
      <c r="H39" s="25">
        <v>0.25</v>
      </c>
      <c r="I39" s="25">
        <v>0.2</v>
      </c>
      <c r="J39" s="26">
        <v>0.2</v>
      </c>
      <c r="K39" s="10"/>
      <c r="L39" s="10"/>
      <c r="M39" s="10"/>
      <c r="N39" s="10"/>
      <c r="O39" s="10"/>
      <c r="P39" s="10"/>
    </row>
    <row r="40" spans="1:16" ht="39" customHeight="1" x14ac:dyDescent="0.15">
      <c r="A40" s="10"/>
      <c r="B40" s="23"/>
      <c r="C40" s="1099" t="s">
        <v>497</v>
      </c>
      <c r="D40" s="1100"/>
      <c r="E40" s="1101"/>
      <c r="F40" s="24">
        <v>0.6</v>
      </c>
      <c r="G40" s="25">
        <v>7.0000000000000007E-2</v>
      </c>
      <c r="H40" s="25">
        <v>0.06</v>
      </c>
      <c r="I40" s="25">
        <v>0.08</v>
      </c>
      <c r="J40" s="26">
        <v>0.08</v>
      </c>
      <c r="K40" s="10"/>
      <c r="L40" s="10"/>
      <c r="M40" s="10"/>
      <c r="N40" s="10"/>
      <c r="O40" s="10"/>
      <c r="P40" s="10"/>
    </row>
    <row r="41" spans="1:16" ht="39" customHeight="1" x14ac:dyDescent="0.15">
      <c r="A41" s="10"/>
      <c r="B41" s="23"/>
      <c r="C41" s="1099" t="s">
        <v>498</v>
      </c>
      <c r="D41" s="1100"/>
      <c r="E41" s="1101"/>
      <c r="F41" s="24">
        <v>0.03</v>
      </c>
      <c r="G41" s="25">
        <v>0.03</v>
      </c>
      <c r="H41" s="25">
        <v>0.03</v>
      </c>
      <c r="I41" s="25">
        <v>0.03</v>
      </c>
      <c r="J41" s="26">
        <v>0.03</v>
      </c>
      <c r="K41" s="10"/>
      <c r="L41" s="10"/>
      <c r="M41" s="10"/>
      <c r="N41" s="10"/>
      <c r="O41" s="10"/>
      <c r="P41" s="10"/>
    </row>
    <row r="42" spans="1:16" ht="39" customHeight="1" x14ac:dyDescent="0.15">
      <c r="A42" s="10"/>
      <c r="B42" s="27"/>
      <c r="C42" s="1099" t="s">
        <v>499</v>
      </c>
      <c r="D42" s="1100"/>
      <c r="E42" s="1101"/>
      <c r="F42" s="24" t="s">
        <v>448</v>
      </c>
      <c r="G42" s="25" t="s">
        <v>448</v>
      </c>
      <c r="H42" s="25" t="s">
        <v>448</v>
      </c>
      <c r="I42" s="25" t="s">
        <v>448</v>
      </c>
      <c r="J42" s="26" t="s">
        <v>448</v>
      </c>
      <c r="K42" s="10"/>
      <c r="L42" s="10"/>
      <c r="M42" s="10"/>
      <c r="N42" s="10"/>
      <c r="O42" s="10"/>
      <c r="P42" s="10"/>
    </row>
    <row r="43" spans="1:16" ht="39" customHeight="1" thickBot="1" x14ac:dyDescent="0.2">
      <c r="A43" s="10"/>
      <c r="B43" s="28"/>
      <c r="C43" s="1102" t="s">
        <v>500</v>
      </c>
      <c r="D43" s="1103"/>
      <c r="E43" s="1104"/>
      <c r="F43" s="29">
        <v>0.01</v>
      </c>
      <c r="G43" s="30">
        <v>0.04</v>
      </c>
      <c r="H43" s="30">
        <v>0.02</v>
      </c>
      <c r="I43" s="30">
        <v>0.02</v>
      </c>
      <c r="J43" s="31">
        <v>0.02</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5" zoomScaleNormal="7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x14ac:dyDescent="0.15">
      <c r="A45" s="36"/>
      <c r="B45" s="1115" t="s">
        <v>9</v>
      </c>
      <c r="C45" s="1116"/>
      <c r="D45" s="46"/>
      <c r="E45" s="1121" t="s">
        <v>10</v>
      </c>
      <c r="F45" s="1121"/>
      <c r="G45" s="1121"/>
      <c r="H45" s="1121"/>
      <c r="I45" s="1121"/>
      <c r="J45" s="1122"/>
      <c r="K45" s="47">
        <v>85417</v>
      </c>
      <c r="L45" s="48">
        <v>83775</v>
      </c>
      <c r="M45" s="48">
        <v>86413</v>
      </c>
      <c r="N45" s="48">
        <v>84507</v>
      </c>
      <c r="O45" s="49">
        <v>71817</v>
      </c>
      <c r="P45" s="36"/>
      <c r="Q45" s="36"/>
      <c r="R45" s="36"/>
      <c r="S45" s="36"/>
      <c r="T45" s="36"/>
      <c r="U45" s="36"/>
    </row>
    <row r="46" spans="1:21" ht="30.75" customHeight="1" x14ac:dyDescent="0.15">
      <c r="A46" s="36"/>
      <c r="B46" s="1117"/>
      <c r="C46" s="1118"/>
      <c r="D46" s="50"/>
      <c r="E46" s="1109" t="s">
        <v>11</v>
      </c>
      <c r="F46" s="1109"/>
      <c r="G46" s="1109"/>
      <c r="H46" s="1109"/>
      <c r="I46" s="1109"/>
      <c r="J46" s="1110"/>
      <c r="K46" s="51" t="s">
        <v>448</v>
      </c>
      <c r="L46" s="52" t="s">
        <v>448</v>
      </c>
      <c r="M46" s="52" t="s">
        <v>448</v>
      </c>
      <c r="N46" s="52" t="s">
        <v>448</v>
      </c>
      <c r="O46" s="53" t="s">
        <v>448</v>
      </c>
      <c r="P46" s="36"/>
      <c r="Q46" s="36"/>
      <c r="R46" s="36"/>
      <c r="S46" s="36"/>
      <c r="T46" s="36"/>
      <c r="U46" s="36"/>
    </row>
    <row r="47" spans="1:21" ht="30.75" customHeight="1" x14ac:dyDescent="0.15">
      <c r="A47" s="36"/>
      <c r="B47" s="1117"/>
      <c r="C47" s="1118"/>
      <c r="D47" s="50"/>
      <c r="E47" s="1109" t="s">
        <v>12</v>
      </c>
      <c r="F47" s="1109"/>
      <c r="G47" s="1109"/>
      <c r="H47" s="1109"/>
      <c r="I47" s="1109"/>
      <c r="J47" s="1110"/>
      <c r="K47" s="51">
        <v>3558</v>
      </c>
      <c r="L47" s="52">
        <v>3600</v>
      </c>
      <c r="M47" s="52">
        <v>4301</v>
      </c>
      <c r="N47" s="52">
        <v>5010</v>
      </c>
      <c r="O47" s="53">
        <v>6124</v>
      </c>
      <c r="P47" s="36"/>
      <c r="Q47" s="36"/>
      <c r="R47" s="36"/>
      <c r="S47" s="36"/>
      <c r="T47" s="36"/>
      <c r="U47" s="36"/>
    </row>
    <row r="48" spans="1:21" ht="30.75" customHeight="1" x14ac:dyDescent="0.15">
      <c r="A48" s="36"/>
      <c r="B48" s="1117"/>
      <c r="C48" s="1118"/>
      <c r="D48" s="50"/>
      <c r="E48" s="1109" t="s">
        <v>13</v>
      </c>
      <c r="F48" s="1109"/>
      <c r="G48" s="1109"/>
      <c r="H48" s="1109"/>
      <c r="I48" s="1109"/>
      <c r="J48" s="1110"/>
      <c r="K48" s="51">
        <v>2209</v>
      </c>
      <c r="L48" s="52">
        <v>2346</v>
      </c>
      <c r="M48" s="52">
        <v>2385</v>
      </c>
      <c r="N48" s="52">
        <v>2369</v>
      </c>
      <c r="O48" s="53">
        <v>2576</v>
      </c>
      <c r="P48" s="36"/>
      <c r="Q48" s="36"/>
      <c r="R48" s="36"/>
      <c r="S48" s="36"/>
      <c r="T48" s="36"/>
      <c r="U48" s="36"/>
    </row>
    <row r="49" spans="1:21" ht="30.75" customHeight="1" x14ac:dyDescent="0.15">
      <c r="A49" s="36"/>
      <c r="B49" s="1117"/>
      <c r="C49" s="1118"/>
      <c r="D49" s="50"/>
      <c r="E49" s="1109" t="s">
        <v>14</v>
      </c>
      <c r="F49" s="1109"/>
      <c r="G49" s="1109"/>
      <c r="H49" s="1109"/>
      <c r="I49" s="1109"/>
      <c r="J49" s="1110"/>
      <c r="K49" s="51">
        <v>502</v>
      </c>
      <c r="L49" s="52">
        <v>479</v>
      </c>
      <c r="M49" s="52">
        <v>507</v>
      </c>
      <c r="N49" s="52">
        <v>498</v>
      </c>
      <c r="O49" s="53">
        <v>471</v>
      </c>
      <c r="P49" s="36"/>
      <c r="Q49" s="36"/>
      <c r="R49" s="36"/>
      <c r="S49" s="36"/>
      <c r="T49" s="36"/>
      <c r="U49" s="36"/>
    </row>
    <row r="50" spans="1:21" ht="30.75" customHeight="1" x14ac:dyDescent="0.15">
      <c r="A50" s="36"/>
      <c r="B50" s="1117"/>
      <c r="C50" s="1118"/>
      <c r="D50" s="50"/>
      <c r="E50" s="1109" t="s">
        <v>15</v>
      </c>
      <c r="F50" s="1109"/>
      <c r="G50" s="1109"/>
      <c r="H50" s="1109"/>
      <c r="I50" s="1109"/>
      <c r="J50" s="1110"/>
      <c r="K50" s="51">
        <v>1350</v>
      </c>
      <c r="L50" s="52">
        <v>1098</v>
      </c>
      <c r="M50" s="52">
        <v>1030</v>
      </c>
      <c r="N50" s="52">
        <v>992</v>
      </c>
      <c r="O50" s="53">
        <v>989</v>
      </c>
      <c r="P50" s="36"/>
      <c r="Q50" s="36"/>
      <c r="R50" s="36"/>
      <c r="S50" s="36"/>
      <c r="T50" s="36"/>
      <c r="U50" s="36"/>
    </row>
    <row r="51" spans="1:21" ht="30.75" customHeight="1" x14ac:dyDescent="0.15">
      <c r="A51" s="36"/>
      <c r="B51" s="1119"/>
      <c r="C51" s="1120"/>
      <c r="D51" s="54"/>
      <c r="E51" s="1109" t="s">
        <v>16</v>
      </c>
      <c r="F51" s="1109"/>
      <c r="G51" s="1109"/>
      <c r="H51" s="1109"/>
      <c r="I51" s="1109"/>
      <c r="J51" s="1110"/>
      <c r="K51" s="51">
        <v>0</v>
      </c>
      <c r="L51" s="52" t="s">
        <v>448</v>
      </c>
      <c r="M51" s="52" t="s">
        <v>448</v>
      </c>
      <c r="N51" s="52">
        <v>16</v>
      </c>
      <c r="O51" s="53">
        <v>2</v>
      </c>
      <c r="P51" s="36"/>
      <c r="Q51" s="36"/>
      <c r="R51" s="36"/>
      <c r="S51" s="36"/>
      <c r="T51" s="36"/>
      <c r="U51" s="36"/>
    </row>
    <row r="52" spans="1:21" ht="30.75" customHeight="1" x14ac:dyDescent="0.15">
      <c r="A52" s="36"/>
      <c r="B52" s="1107" t="s">
        <v>17</v>
      </c>
      <c r="C52" s="1108"/>
      <c r="D52" s="54"/>
      <c r="E52" s="1109" t="s">
        <v>18</v>
      </c>
      <c r="F52" s="1109"/>
      <c r="G52" s="1109"/>
      <c r="H52" s="1109"/>
      <c r="I52" s="1109"/>
      <c r="J52" s="1110"/>
      <c r="K52" s="51">
        <v>62488</v>
      </c>
      <c r="L52" s="52">
        <v>63416</v>
      </c>
      <c r="M52" s="52">
        <v>64978</v>
      </c>
      <c r="N52" s="52">
        <v>67506</v>
      </c>
      <c r="O52" s="53">
        <v>67813</v>
      </c>
      <c r="P52" s="36"/>
      <c r="Q52" s="36"/>
      <c r="R52" s="36"/>
      <c r="S52" s="36"/>
      <c r="T52" s="36"/>
      <c r="U52" s="36"/>
    </row>
    <row r="53" spans="1:21" ht="30.75" customHeight="1" thickBot="1" x14ac:dyDescent="0.2">
      <c r="A53" s="36"/>
      <c r="B53" s="1111" t="s">
        <v>19</v>
      </c>
      <c r="C53" s="1112"/>
      <c r="D53" s="55"/>
      <c r="E53" s="1113" t="s">
        <v>20</v>
      </c>
      <c r="F53" s="1113"/>
      <c r="G53" s="1113"/>
      <c r="H53" s="1113"/>
      <c r="I53" s="1113"/>
      <c r="J53" s="1114"/>
      <c r="K53" s="56">
        <v>30548</v>
      </c>
      <c r="L53" s="57">
        <v>27882</v>
      </c>
      <c r="M53" s="57">
        <v>29658</v>
      </c>
      <c r="N53" s="57">
        <v>25886</v>
      </c>
      <c r="O53" s="58">
        <v>14166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D34" zoomScale="75" zoomScaleNormal="75"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486</v>
      </c>
      <c r="J40" s="341" t="s">
        <v>487</v>
      </c>
      <c r="K40" s="341" t="s">
        <v>488</v>
      </c>
      <c r="L40" s="341" t="s">
        <v>489</v>
      </c>
      <c r="M40" s="342" t="s">
        <v>490</v>
      </c>
    </row>
    <row r="41" spans="2:13" ht="27.75" customHeight="1" x14ac:dyDescent="0.15">
      <c r="B41" s="1135" t="s">
        <v>21</v>
      </c>
      <c r="C41" s="1136"/>
      <c r="D41" s="66"/>
      <c r="E41" s="1137" t="s">
        <v>22</v>
      </c>
      <c r="F41" s="1137"/>
      <c r="G41" s="1137"/>
      <c r="H41" s="1138"/>
      <c r="I41" s="343">
        <v>1025200</v>
      </c>
      <c r="J41" s="344">
        <v>1031503</v>
      </c>
      <c r="K41" s="344">
        <v>1033870</v>
      </c>
      <c r="L41" s="344">
        <v>1022190</v>
      </c>
      <c r="M41" s="345">
        <v>1008692</v>
      </c>
    </row>
    <row r="42" spans="2:13" ht="27.75" customHeight="1" x14ac:dyDescent="0.15">
      <c r="B42" s="1125"/>
      <c r="C42" s="1126"/>
      <c r="D42" s="67"/>
      <c r="E42" s="1129" t="s">
        <v>23</v>
      </c>
      <c r="F42" s="1129"/>
      <c r="G42" s="1129"/>
      <c r="H42" s="1130"/>
      <c r="I42" s="346">
        <v>10572</v>
      </c>
      <c r="J42" s="347">
        <v>11748</v>
      </c>
      <c r="K42" s="347">
        <v>10559</v>
      </c>
      <c r="L42" s="347">
        <v>9442</v>
      </c>
      <c r="M42" s="348">
        <v>8441</v>
      </c>
    </row>
    <row r="43" spans="2:13" ht="27.75" customHeight="1" x14ac:dyDescent="0.15">
      <c r="B43" s="1125"/>
      <c r="C43" s="1126"/>
      <c r="D43" s="67"/>
      <c r="E43" s="1129" t="s">
        <v>24</v>
      </c>
      <c r="F43" s="1129"/>
      <c r="G43" s="1129"/>
      <c r="H43" s="1130"/>
      <c r="I43" s="346">
        <v>31185</v>
      </c>
      <c r="J43" s="347">
        <v>28313</v>
      </c>
      <c r="K43" s="347">
        <v>27119</v>
      </c>
      <c r="L43" s="347">
        <v>25244</v>
      </c>
      <c r="M43" s="348">
        <v>23630</v>
      </c>
    </row>
    <row r="44" spans="2:13" ht="27.75" customHeight="1" x14ac:dyDescent="0.15">
      <c r="B44" s="1125"/>
      <c r="C44" s="1126"/>
      <c r="D44" s="67"/>
      <c r="E44" s="1129" t="s">
        <v>25</v>
      </c>
      <c r="F44" s="1129"/>
      <c r="G44" s="1129"/>
      <c r="H44" s="1130"/>
      <c r="I44" s="346">
        <v>4528</v>
      </c>
      <c r="J44" s="347">
        <v>4185</v>
      </c>
      <c r="K44" s="347">
        <v>3460</v>
      </c>
      <c r="L44" s="347">
        <v>3095</v>
      </c>
      <c r="M44" s="348">
        <v>2775</v>
      </c>
    </row>
    <row r="45" spans="2:13" ht="27.75" customHeight="1" x14ac:dyDescent="0.15">
      <c r="B45" s="1125"/>
      <c r="C45" s="1126"/>
      <c r="D45" s="67"/>
      <c r="E45" s="1129" t="s">
        <v>26</v>
      </c>
      <c r="F45" s="1129"/>
      <c r="G45" s="1129"/>
      <c r="H45" s="1130"/>
      <c r="I45" s="346">
        <v>134777</v>
      </c>
      <c r="J45" s="347">
        <v>133354</v>
      </c>
      <c r="K45" s="347">
        <v>130406</v>
      </c>
      <c r="L45" s="347">
        <v>122050</v>
      </c>
      <c r="M45" s="348">
        <v>117016</v>
      </c>
    </row>
    <row r="46" spans="2:13" ht="27.75" customHeight="1" x14ac:dyDescent="0.15">
      <c r="B46" s="1125"/>
      <c r="C46" s="1126"/>
      <c r="D46" s="67"/>
      <c r="E46" s="1129" t="s">
        <v>27</v>
      </c>
      <c r="F46" s="1129"/>
      <c r="G46" s="1129"/>
      <c r="H46" s="1130"/>
      <c r="I46" s="346">
        <v>28538</v>
      </c>
      <c r="J46" s="347">
        <v>26958</v>
      </c>
      <c r="K46" s="347">
        <v>27534</v>
      </c>
      <c r="L46" s="347">
        <v>25632</v>
      </c>
      <c r="M46" s="348">
        <v>26038</v>
      </c>
    </row>
    <row r="47" spans="2:13" ht="27.75" customHeight="1" x14ac:dyDescent="0.15">
      <c r="B47" s="1125"/>
      <c r="C47" s="1126"/>
      <c r="D47" s="67"/>
      <c r="E47" s="1129" t="s">
        <v>28</v>
      </c>
      <c r="F47" s="1129"/>
      <c r="G47" s="1129"/>
      <c r="H47" s="1130"/>
      <c r="I47" s="346" t="s">
        <v>448</v>
      </c>
      <c r="J47" s="347" t="s">
        <v>448</v>
      </c>
      <c r="K47" s="347" t="s">
        <v>448</v>
      </c>
      <c r="L47" s="347" t="s">
        <v>448</v>
      </c>
      <c r="M47" s="348" t="s">
        <v>448</v>
      </c>
    </row>
    <row r="48" spans="2:13" ht="27.75" customHeight="1" x14ac:dyDescent="0.15">
      <c r="B48" s="1127"/>
      <c r="C48" s="1128"/>
      <c r="D48" s="67"/>
      <c r="E48" s="1129" t="s">
        <v>29</v>
      </c>
      <c r="F48" s="1129"/>
      <c r="G48" s="1129"/>
      <c r="H48" s="1130"/>
      <c r="I48" s="346" t="s">
        <v>448</v>
      </c>
      <c r="J48" s="347" t="s">
        <v>448</v>
      </c>
      <c r="K48" s="347" t="s">
        <v>448</v>
      </c>
      <c r="L48" s="347" t="s">
        <v>448</v>
      </c>
      <c r="M48" s="348" t="s">
        <v>448</v>
      </c>
    </row>
    <row r="49" spans="2:13" ht="27.75" customHeight="1" x14ac:dyDescent="0.15">
      <c r="B49" s="1123" t="s">
        <v>30</v>
      </c>
      <c r="C49" s="1124"/>
      <c r="D49" s="68"/>
      <c r="E49" s="1129" t="s">
        <v>31</v>
      </c>
      <c r="F49" s="1129"/>
      <c r="G49" s="1129"/>
      <c r="H49" s="1130"/>
      <c r="I49" s="346">
        <v>73356</v>
      </c>
      <c r="J49" s="347">
        <v>75888</v>
      </c>
      <c r="K49" s="347">
        <v>79444</v>
      </c>
      <c r="L49" s="347">
        <v>76290</v>
      </c>
      <c r="M49" s="348">
        <v>75433</v>
      </c>
    </row>
    <row r="50" spans="2:13" ht="27.75" customHeight="1" x14ac:dyDescent="0.15">
      <c r="B50" s="1125"/>
      <c r="C50" s="1126"/>
      <c r="D50" s="67"/>
      <c r="E50" s="1129" t="s">
        <v>32</v>
      </c>
      <c r="F50" s="1129"/>
      <c r="G50" s="1129"/>
      <c r="H50" s="1130"/>
      <c r="I50" s="346">
        <v>13809</v>
      </c>
      <c r="J50" s="347">
        <v>13413</v>
      </c>
      <c r="K50" s="347">
        <v>12909</v>
      </c>
      <c r="L50" s="347">
        <v>12508</v>
      </c>
      <c r="M50" s="348">
        <v>12075</v>
      </c>
    </row>
    <row r="51" spans="2:13" ht="27.75" customHeight="1" x14ac:dyDescent="0.15">
      <c r="B51" s="1127"/>
      <c r="C51" s="1128"/>
      <c r="D51" s="67"/>
      <c r="E51" s="1129" t="s">
        <v>33</v>
      </c>
      <c r="F51" s="1129"/>
      <c r="G51" s="1129"/>
      <c r="H51" s="1130"/>
      <c r="I51" s="346">
        <v>739149</v>
      </c>
      <c r="J51" s="347">
        <v>747010</v>
      </c>
      <c r="K51" s="347">
        <v>746776</v>
      </c>
      <c r="L51" s="347">
        <v>733304</v>
      </c>
      <c r="M51" s="348">
        <v>722999</v>
      </c>
    </row>
    <row r="52" spans="2:13" ht="27.75" customHeight="1" thickBot="1" x14ac:dyDescent="0.2">
      <c r="B52" s="1131" t="s">
        <v>19</v>
      </c>
      <c r="C52" s="1132"/>
      <c r="D52" s="69"/>
      <c r="E52" s="1133" t="s">
        <v>34</v>
      </c>
      <c r="F52" s="1133"/>
      <c r="G52" s="1133"/>
      <c r="H52" s="1134"/>
      <c r="I52" s="349">
        <v>408485</v>
      </c>
      <c r="J52" s="350">
        <v>399750</v>
      </c>
      <c r="K52" s="350">
        <v>393820</v>
      </c>
      <c r="L52" s="350">
        <v>385552</v>
      </c>
      <c r="M52" s="351">
        <v>376085</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479</v>
      </c>
      <c r="B3" s="88"/>
      <c r="C3" s="89"/>
      <c r="D3" s="90">
        <v>163163</v>
      </c>
      <c r="E3" s="91"/>
      <c r="F3" s="92">
        <v>107687</v>
      </c>
      <c r="G3" s="93"/>
      <c r="H3" s="94"/>
    </row>
    <row r="4" spans="1:8" x14ac:dyDescent="0.15">
      <c r="A4" s="95"/>
      <c r="B4" s="96"/>
      <c r="C4" s="97"/>
      <c r="D4" s="98">
        <v>64418</v>
      </c>
      <c r="E4" s="99"/>
      <c r="F4" s="100">
        <v>30833</v>
      </c>
      <c r="G4" s="101"/>
      <c r="H4" s="102"/>
    </row>
    <row r="5" spans="1:8" x14ac:dyDescent="0.15">
      <c r="A5" s="83" t="s">
        <v>481</v>
      </c>
      <c r="B5" s="88"/>
      <c r="C5" s="89"/>
      <c r="D5" s="90">
        <v>164275</v>
      </c>
      <c r="E5" s="91"/>
      <c r="F5" s="92">
        <v>98957</v>
      </c>
      <c r="G5" s="93"/>
      <c r="H5" s="94"/>
    </row>
    <row r="6" spans="1:8" x14ac:dyDescent="0.15">
      <c r="A6" s="95"/>
      <c r="B6" s="96"/>
      <c r="C6" s="97"/>
      <c r="D6" s="98">
        <v>50533</v>
      </c>
      <c r="E6" s="99"/>
      <c r="F6" s="100">
        <v>24884</v>
      </c>
      <c r="G6" s="101"/>
      <c r="H6" s="102"/>
    </row>
    <row r="7" spans="1:8" x14ac:dyDescent="0.15">
      <c r="A7" s="83" t="s">
        <v>482</v>
      </c>
      <c r="B7" s="88"/>
      <c r="C7" s="89"/>
      <c r="D7" s="90">
        <v>171717</v>
      </c>
      <c r="E7" s="91"/>
      <c r="F7" s="92">
        <v>114030</v>
      </c>
      <c r="G7" s="93"/>
      <c r="H7" s="94"/>
    </row>
    <row r="8" spans="1:8" x14ac:dyDescent="0.15">
      <c r="A8" s="95"/>
      <c r="B8" s="96"/>
      <c r="C8" s="97"/>
      <c r="D8" s="98">
        <v>49486</v>
      </c>
      <c r="E8" s="99"/>
      <c r="F8" s="100">
        <v>24881</v>
      </c>
      <c r="G8" s="101"/>
      <c r="H8" s="102"/>
    </row>
    <row r="9" spans="1:8" x14ac:dyDescent="0.15">
      <c r="A9" s="83" t="s">
        <v>483</v>
      </c>
      <c r="B9" s="88"/>
      <c r="C9" s="89"/>
      <c r="D9" s="90">
        <v>168561</v>
      </c>
      <c r="E9" s="91"/>
      <c r="F9" s="92">
        <v>123663</v>
      </c>
      <c r="G9" s="93"/>
      <c r="H9" s="94"/>
    </row>
    <row r="10" spans="1:8" x14ac:dyDescent="0.15">
      <c r="A10" s="95"/>
      <c r="B10" s="96"/>
      <c r="C10" s="97"/>
      <c r="D10" s="98">
        <v>51107</v>
      </c>
      <c r="E10" s="99"/>
      <c r="F10" s="100">
        <v>28854</v>
      </c>
      <c r="G10" s="101"/>
      <c r="H10" s="102"/>
    </row>
    <row r="11" spans="1:8" x14ac:dyDescent="0.15">
      <c r="A11" s="83" t="s">
        <v>484</v>
      </c>
      <c r="B11" s="88"/>
      <c r="C11" s="89"/>
      <c r="D11" s="90">
        <v>144012</v>
      </c>
      <c r="E11" s="91"/>
      <c r="F11" s="92">
        <v>119378</v>
      </c>
      <c r="G11" s="93"/>
      <c r="H11" s="94"/>
    </row>
    <row r="12" spans="1:8" x14ac:dyDescent="0.15">
      <c r="A12" s="95"/>
      <c r="B12" s="96"/>
      <c r="C12" s="103"/>
      <c r="D12" s="98">
        <v>40818</v>
      </c>
      <c r="E12" s="99"/>
      <c r="F12" s="100">
        <v>35801</v>
      </c>
      <c r="G12" s="101"/>
      <c r="H12" s="102"/>
    </row>
    <row r="13" spans="1:8" x14ac:dyDescent="0.15">
      <c r="A13" s="83"/>
      <c r="B13" s="88"/>
      <c r="C13" s="104"/>
      <c r="D13" s="105">
        <v>162346</v>
      </c>
      <c r="E13" s="106"/>
      <c r="F13" s="107">
        <v>112743</v>
      </c>
      <c r="G13" s="108"/>
      <c r="H13" s="94"/>
    </row>
    <row r="14" spans="1:8" x14ac:dyDescent="0.15">
      <c r="A14" s="95"/>
      <c r="B14" s="96"/>
      <c r="C14" s="97"/>
      <c r="D14" s="98">
        <v>51272</v>
      </c>
      <c r="E14" s="99"/>
      <c r="F14" s="100">
        <v>29051</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1.87</v>
      </c>
      <c r="C19" s="109">
        <f>ROUND(VALUE(SUBSTITUTE(実質収支比率等に係る経年分析!G$48,"▲","-")),2)</f>
        <v>1.68</v>
      </c>
      <c r="D19" s="109">
        <f>ROUND(VALUE(SUBSTITUTE(実質収支比率等に係る経年分析!H$48,"▲","-")),2)</f>
        <v>1.86</v>
      </c>
      <c r="E19" s="109">
        <f>ROUND(VALUE(SUBSTITUTE(実質収支比率等に係る経年分析!I$48,"▲","-")),2)</f>
        <v>1.78</v>
      </c>
      <c r="F19" s="109">
        <f>ROUND(VALUE(SUBSTITUTE(実質収支比率等に係る経年分析!J$48,"▲","-")),2)</f>
        <v>2.9</v>
      </c>
    </row>
    <row r="20" spans="1:11" x14ac:dyDescent="0.15">
      <c r="A20" s="109" t="s">
        <v>39</v>
      </c>
      <c r="B20" s="109">
        <f>ROUND(VALUE(SUBSTITUTE(実質収支比率等に係る経年分析!F$47,"▲","-")),2)</f>
        <v>1.64</v>
      </c>
      <c r="C20" s="109">
        <f>ROUND(VALUE(SUBSTITUTE(実質収支比率等に係る経年分析!G$47,"▲","-")),2)</f>
        <v>1.64</v>
      </c>
      <c r="D20" s="109">
        <f>ROUND(VALUE(SUBSTITUTE(実質収支比率等に係る経年分析!H$47,"▲","-")),2)</f>
        <v>1.63</v>
      </c>
      <c r="E20" s="109">
        <f>ROUND(VALUE(SUBSTITUTE(実質収支比率等に係る経年分析!I$47,"▲","-")),2)</f>
        <v>1.64</v>
      </c>
      <c r="F20" s="109">
        <f>ROUND(VALUE(SUBSTITUTE(実質収支比率等に係る経年分析!J$47,"▲","-")),2)</f>
        <v>3.74</v>
      </c>
    </row>
    <row r="21" spans="1:11" x14ac:dyDescent="0.15">
      <c r="A21" s="109" t="s">
        <v>40</v>
      </c>
      <c r="B21" s="109">
        <f>IF(ISNUMBER(VALUE(SUBSTITUTE(実質収支比率等に係る経年分析!F$49,"▲","-"))),ROUND(VALUE(SUBSTITUTE(実質収支比率等に係る経年分析!F$49,"▲","-")),2),NA())</f>
        <v>2.94</v>
      </c>
      <c r="C21" s="109">
        <f>IF(ISNUMBER(VALUE(SUBSTITUTE(実質収支比率等に係る経年分析!G$49,"▲","-"))),ROUND(VALUE(SUBSTITUTE(実質収支比率等に係る経年分析!G$49,"▲","-")),2),NA())</f>
        <v>1.92</v>
      </c>
      <c r="D21" s="109">
        <f>IF(ISNUMBER(VALUE(SUBSTITUTE(実質収支比率等に係る経年分析!H$49,"▲","-"))),ROUND(VALUE(SUBSTITUTE(実質収支比率等に係る経年分析!H$49,"▲","-")),2),NA())</f>
        <v>0.99</v>
      </c>
      <c r="E21" s="109">
        <f>IF(ISNUMBER(VALUE(SUBSTITUTE(実質収支比率等に係る経年分析!I$49,"▲","-"))),ROUND(VALUE(SUBSTITUTE(実質収支比率等に係る経年分析!I$49,"▲","-")),2),NA())</f>
        <v>1.65</v>
      </c>
      <c r="F21" s="109">
        <f>IF(ISNUMBER(VALUE(SUBSTITUTE(実質収支比率等に係る経年分析!J$49,"▲","-"))),ROUND(VALUE(SUBSTITUTE(実質収支比率等に係る経年分析!J$49,"▲","-")),2),NA())</f>
        <v>6.71</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0.02</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0.03</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0.03</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0.03</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0.03</v>
      </c>
    </row>
    <row r="30" spans="1:11" x14ac:dyDescent="0.15">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0.6</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7.0000000000000007E-2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0.06</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0.08</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0.08</v>
      </c>
    </row>
    <row r="31" spans="1:11" x14ac:dyDescent="0.15">
      <c r="A31" s="110" t="str">
        <f>IF(連結実質赤字比率に係る赤字・黒字の構成分析!C$39="",NA(),連結実質赤字比率に係る赤字・黒字の構成分析!C$39)</f>
        <v>流域下水道特別会計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0.35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0.28000000000000003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v>
      </c>
    </row>
    <row r="32" spans="1:11" x14ac:dyDescent="0.15">
      <c r="A32" s="110" t="str">
        <f>IF(連結実質赤字比率に係る赤字・黒字の構成分析!C$38="",NA(),連結実質赤字比率に係る赤字・黒字の構成分析!C$38)</f>
        <v>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0.28999999999999998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0.48</v>
      </c>
    </row>
    <row r="33" spans="1:16" x14ac:dyDescent="0.15">
      <c r="A33" s="110" t="str">
        <f>IF(連結実質赤字比率に係る赤字・黒字の構成分析!C$37="",NA(),連結実質赤字比率に係る赤字・黒字の構成分析!C$37)</f>
        <v>臨港地域整備特別会計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0.56000000000000005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0.51</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0.28000000000000003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0.43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0.57999999999999996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0.91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0.92</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3.48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3.59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3.48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2.82</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1.82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1.6</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1.79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1.71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2.83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62488</v>
      </c>
      <c r="E42" s="111"/>
      <c r="F42" s="111"/>
      <c r="G42" s="111">
        <f>'実質公債費比率（分子）の構造'!L$52</f>
        <v>63416</v>
      </c>
      <c r="H42" s="111"/>
      <c r="I42" s="111"/>
      <c r="J42" s="111">
        <f>'実質公債費比率（分子）の構造'!M$52</f>
        <v>64978</v>
      </c>
      <c r="K42" s="111"/>
      <c r="L42" s="111"/>
      <c r="M42" s="111">
        <f>'実質公債費比率（分子）の構造'!N$52</f>
        <v>67506</v>
      </c>
      <c r="N42" s="111"/>
      <c r="O42" s="111"/>
      <c r="P42" s="111">
        <f>'実質公債費比率（分子）の構造'!O$52</f>
        <v>67813</v>
      </c>
    </row>
    <row r="43" spans="1:16" x14ac:dyDescent="0.15">
      <c r="A43" s="111" t="s">
        <v>16</v>
      </c>
      <c r="B43" s="111">
        <f>'実質公債費比率（分子）の構造'!K$51</f>
        <v>0</v>
      </c>
      <c r="C43" s="111"/>
      <c r="D43" s="111"/>
      <c r="E43" s="111" t="str">
        <f>'実質公債費比率（分子）の構造'!L$51</f>
        <v>-</v>
      </c>
      <c r="F43" s="111"/>
      <c r="G43" s="111"/>
      <c r="H43" s="111" t="str">
        <f>'実質公債費比率（分子）の構造'!M$51</f>
        <v>-</v>
      </c>
      <c r="I43" s="111"/>
      <c r="J43" s="111"/>
      <c r="K43" s="111">
        <f>'実質公債費比率（分子）の構造'!N$51</f>
        <v>16</v>
      </c>
      <c r="L43" s="111"/>
      <c r="M43" s="111"/>
      <c r="N43" s="111">
        <f>'実質公債費比率（分子）の構造'!O$51</f>
        <v>2</v>
      </c>
      <c r="O43" s="111"/>
      <c r="P43" s="111"/>
    </row>
    <row r="44" spans="1:16" x14ac:dyDescent="0.15">
      <c r="A44" s="111" t="s">
        <v>48</v>
      </c>
      <c r="B44" s="111">
        <f>'実質公債費比率（分子）の構造'!K$50</f>
        <v>1350</v>
      </c>
      <c r="C44" s="111"/>
      <c r="D44" s="111"/>
      <c r="E44" s="111">
        <f>'実質公債費比率（分子）の構造'!L$50</f>
        <v>1098</v>
      </c>
      <c r="F44" s="111"/>
      <c r="G44" s="111"/>
      <c r="H44" s="111">
        <f>'実質公債費比率（分子）の構造'!M$50</f>
        <v>1030</v>
      </c>
      <c r="I44" s="111"/>
      <c r="J44" s="111"/>
      <c r="K44" s="111">
        <f>'実質公債費比率（分子）の構造'!N$50</f>
        <v>992</v>
      </c>
      <c r="L44" s="111"/>
      <c r="M44" s="111"/>
      <c r="N44" s="111">
        <f>'実質公債費比率（分子）の構造'!O$50</f>
        <v>989</v>
      </c>
      <c r="O44" s="111"/>
      <c r="P44" s="111"/>
    </row>
    <row r="45" spans="1:16" x14ac:dyDescent="0.15">
      <c r="A45" s="111" t="s">
        <v>49</v>
      </c>
      <c r="B45" s="111">
        <f>'実質公債費比率（分子）の構造'!K$49</f>
        <v>502</v>
      </c>
      <c r="C45" s="111"/>
      <c r="D45" s="111"/>
      <c r="E45" s="111">
        <f>'実質公債費比率（分子）の構造'!L$49</f>
        <v>479</v>
      </c>
      <c r="F45" s="111"/>
      <c r="G45" s="111"/>
      <c r="H45" s="111">
        <f>'実質公債費比率（分子）の構造'!M$49</f>
        <v>507</v>
      </c>
      <c r="I45" s="111"/>
      <c r="J45" s="111"/>
      <c r="K45" s="111">
        <f>'実質公債費比率（分子）の構造'!N$49</f>
        <v>498</v>
      </c>
      <c r="L45" s="111"/>
      <c r="M45" s="111"/>
      <c r="N45" s="111">
        <f>'実質公債費比率（分子）の構造'!O$49</f>
        <v>471</v>
      </c>
      <c r="O45" s="111"/>
      <c r="P45" s="111"/>
    </row>
    <row r="46" spans="1:16" x14ac:dyDescent="0.15">
      <c r="A46" s="111" t="s">
        <v>50</v>
      </c>
      <c r="B46" s="111">
        <f>'実質公債費比率（分子）の構造'!K$48</f>
        <v>2209</v>
      </c>
      <c r="C46" s="111"/>
      <c r="D46" s="111"/>
      <c r="E46" s="111">
        <f>'実質公債費比率（分子）の構造'!L$48</f>
        <v>2346</v>
      </c>
      <c r="F46" s="111"/>
      <c r="G46" s="111"/>
      <c r="H46" s="111">
        <f>'実質公債費比率（分子）の構造'!M$48</f>
        <v>2385</v>
      </c>
      <c r="I46" s="111"/>
      <c r="J46" s="111"/>
      <c r="K46" s="111">
        <f>'実質公債費比率（分子）の構造'!N$48</f>
        <v>2369</v>
      </c>
      <c r="L46" s="111"/>
      <c r="M46" s="111"/>
      <c r="N46" s="111">
        <f>'実質公債費比率（分子）の構造'!O$48</f>
        <v>2576</v>
      </c>
      <c r="O46" s="111"/>
      <c r="P46" s="111"/>
    </row>
    <row r="47" spans="1:16" x14ac:dyDescent="0.15">
      <c r="A47" s="111" t="s">
        <v>12</v>
      </c>
      <c r="B47" s="111">
        <f>'実質公債費比率（分子）の構造'!K$47</f>
        <v>3558</v>
      </c>
      <c r="C47" s="111"/>
      <c r="D47" s="111"/>
      <c r="E47" s="111">
        <f>'実質公債費比率（分子）の構造'!L$47</f>
        <v>3600</v>
      </c>
      <c r="F47" s="111"/>
      <c r="G47" s="111"/>
      <c r="H47" s="111">
        <f>'実質公債費比率（分子）の構造'!M$47</f>
        <v>4301</v>
      </c>
      <c r="I47" s="111"/>
      <c r="J47" s="111"/>
      <c r="K47" s="111">
        <f>'実質公債費比率（分子）の構造'!N$47</f>
        <v>5010</v>
      </c>
      <c r="L47" s="111"/>
      <c r="M47" s="111"/>
      <c r="N47" s="111">
        <f>'実質公債費比率（分子）の構造'!O$47</f>
        <v>6124</v>
      </c>
      <c r="O47" s="111"/>
      <c r="P47" s="111"/>
    </row>
    <row r="48" spans="1:16" x14ac:dyDescent="0.15">
      <c r="A48" s="111" t="s">
        <v>51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85417</v>
      </c>
      <c r="C49" s="111"/>
      <c r="D49" s="111"/>
      <c r="E49" s="111">
        <f>'実質公債費比率（分子）の構造'!L$45</f>
        <v>83775</v>
      </c>
      <c r="F49" s="111"/>
      <c r="G49" s="111"/>
      <c r="H49" s="111">
        <f>'実質公債費比率（分子）の構造'!M$45</f>
        <v>86413</v>
      </c>
      <c r="I49" s="111"/>
      <c r="J49" s="111"/>
      <c r="K49" s="111">
        <f>'実質公債費比率（分子）の構造'!N$45</f>
        <v>84507</v>
      </c>
      <c r="L49" s="111"/>
      <c r="M49" s="111"/>
      <c r="N49" s="111">
        <f>'実質公債費比率（分子）の構造'!O$45</f>
        <v>71817</v>
      </c>
      <c r="O49" s="111"/>
      <c r="P49" s="111"/>
    </row>
    <row r="50" spans="1:16" x14ac:dyDescent="0.15">
      <c r="A50" s="111" t="s">
        <v>53</v>
      </c>
      <c r="B50" s="111" t="e">
        <f>NA()</f>
        <v>#N/A</v>
      </c>
      <c r="C50" s="111">
        <f>IF(ISNUMBER('実質公債費比率（分子）の構造'!K$53),'実質公債費比率（分子）の構造'!K$53,NA())</f>
        <v>30548</v>
      </c>
      <c r="D50" s="111" t="e">
        <f>NA()</f>
        <v>#N/A</v>
      </c>
      <c r="E50" s="111" t="e">
        <f>NA()</f>
        <v>#N/A</v>
      </c>
      <c r="F50" s="111">
        <f>IF(ISNUMBER('実質公債費比率（分子）の構造'!L$53),'実質公債費比率（分子）の構造'!L$53,NA())</f>
        <v>27882</v>
      </c>
      <c r="G50" s="111" t="e">
        <f>NA()</f>
        <v>#N/A</v>
      </c>
      <c r="H50" s="111" t="e">
        <f>NA()</f>
        <v>#N/A</v>
      </c>
      <c r="I50" s="111">
        <f>IF(ISNUMBER('実質公債費比率（分子）の構造'!M$53),'実質公債費比率（分子）の構造'!M$53,NA())</f>
        <v>29658</v>
      </c>
      <c r="J50" s="111" t="e">
        <f>NA()</f>
        <v>#N/A</v>
      </c>
      <c r="K50" s="111" t="e">
        <f>NA()</f>
        <v>#N/A</v>
      </c>
      <c r="L50" s="111">
        <f>IF(ISNUMBER('実質公債費比率（分子）の構造'!N$53),'実質公債費比率（分子）の構造'!N$53,NA())</f>
        <v>25886</v>
      </c>
      <c r="M50" s="111" t="e">
        <f>NA()</f>
        <v>#N/A</v>
      </c>
      <c r="N50" s="111" t="e">
        <f>NA()</f>
        <v>#N/A</v>
      </c>
      <c r="O50" s="111">
        <f>IF(ISNUMBER('実質公債費比率（分子）の構造'!O$53),'実質公債費比率（分子）の構造'!O$53,NA())</f>
        <v>14166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739149</v>
      </c>
      <c r="E56" s="110"/>
      <c r="F56" s="110"/>
      <c r="G56" s="110">
        <f>'将来負担比率（分子）の構造'!J$51</f>
        <v>747010</v>
      </c>
      <c r="H56" s="110"/>
      <c r="I56" s="110"/>
      <c r="J56" s="110">
        <f>'将来負担比率（分子）の構造'!K$51</f>
        <v>746776</v>
      </c>
      <c r="K56" s="110"/>
      <c r="L56" s="110"/>
      <c r="M56" s="110">
        <f>'将来負担比率（分子）の構造'!L$51</f>
        <v>733304</v>
      </c>
      <c r="N56" s="110"/>
      <c r="O56" s="110"/>
      <c r="P56" s="110">
        <f>'将来負担比率（分子）の構造'!M$51</f>
        <v>722999</v>
      </c>
    </row>
    <row r="57" spans="1:16" x14ac:dyDescent="0.15">
      <c r="A57" s="110" t="s">
        <v>32</v>
      </c>
      <c r="B57" s="110"/>
      <c r="C57" s="110"/>
      <c r="D57" s="110">
        <f>'将来負担比率（分子）の構造'!I$50</f>
        <v>13809</v>
      </c>
      <c r="E57" s="110"/>
      <c r="F57" s="110"/>
      <c r="G57" s="110">
        <f>'将来負担比率（分子）の構造'!J$50</f>
        <v>13413</v>
      </c>
      <c r="H57" s="110"/>
      <c r="I57" s="110"/>
      <c r="J57" s="110">
        <f>'将来負担比率（分子）の構造'!K$50</f>
        <v>12909</v>
      </c>
      <c r="K57" s="110"/>
      <c r="L57" s="110"/>
      <c r="M57" s="110">
        <f>'将来負担比率（分子）の構造'!L$50</f>
        <v>12508</v>
      </c>
      <c r="N57" s="110"/>
      <c r="O57" s="110"/>
      <c r="P57" s="110">
        <f>'将来負担比率（分子）の構造'!M$50</f>
        <v>12075</v>
      </c>
    </row>
    <row r="58" spans="1:16" x14ac:dyDescent="0.15">
      <c r="A58" s="110" t="s">
        <v>31</v>
      </c>
      <c r="B58" s="110"/>
      <c r="C58" s="110"/>
      <c r="D58" s="110">
        <f>'将来負担比率（分子）の構造'!I$49</f>
        <v>73356</v>
      </c>
      <c r="E58" s="110"/>
      <c r="F58" s="110"/>
      <c r="G58" s="110">
        <f>'将来負担比率（分子）の構造'!J$49</f>
        <v>75888</v>
      </c>
      <c r="H58" s="110"/>
      <c r="I58" s="110"/>
      <c r="J58" s="110">
        <f>'将来負担比率（分子）の構造'!K$49</f>
        <v>79444</v>
      </c>
      <c r="K58" s="110"/>
      <c r="L58" s="110"/>
      <c r="M58" s="110">
        <f>'将来負担比率（分子）の構造'!L$49</f>
        <v>76290</v>
      </c>
      <c r="N58" s="110"/>
      <c r="O58" s="110"/>
      <c r="P58" s="110">
        <f>'将来負担比率（分子）の構造'!M$49</f>
        <v>75433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28538</v>
      </c>
      <c r="C61" s="110"/>
      <c r="D61" s="110"/>
      <c r="E61" s="110">
        <f>'将来負担比率（分子）の構造'!J$46</f>
        <v>26958</v>
      </c>
      <c r="F61" s="110"/>
      <c r="G61" s="110"/>
      <c r="H61" s="110">
        <f>'将来負担比率（分子）の構造'!K$46</f>
        <v>27534</v>
      </c>
      <c r="I61" s="110"/>
      <c r="J61" s="110"/>
      <c r="K61" s="110">
        <f>'将来負担比率（分子）の構造'!L$46</f>
        <v>25632</v>
      </c>
      <c r="L61" s="110"/>
      <c r="M61" s="110"/>
      <c r="N61" s="110">
        <f>'将来負担比率（分子）の構造'!M$46</f>
        <v>26038</v>
      </c>
      <c r="O61" s="110"/>
      <c r="P61" s="110"/>
    </row>
    <row r="62" spans="1:16" x14ac:dyDescent="0.15">
      <c r="A62" s="110" t="s">
        <v>26</v>
      </c>
      <c r="B62" s="110">
        <f>'将来負担比率（分子）の構造'!I$45</f>
        <v>134777</v>
      </c>
      <c r="C62" s="110"/>
      <c r="D62" s="110"/>
      <c r="E62" s="110">
        <f>'将来負担比率（分子）の構造'!J$45</f>
        <v>133354</v>
      </c>
      <c r="F62" s="110"/>
      <c r="G62" s="110"/>
      <c r="H62" s="110">
        <f>'将来負担比率（分子）の構造'!K$45</f>
        <v>130406</v>
      </c>
      <c r="I62" s="110"/>
      <c r="J62" s="110"/>
      <c r="K62" s="110">
        <f>'将来負担比率（分子）の構造'!L$45</f>
        <v>122050</v>
      </c>
      <c r="L62" s="110"/>
      <c r="M62" s="110"/>
      <c r="N62" s="110">
        <f>'将来負担比率（分子）の構造'!M$45</f>
        <v>117016</v>
      </c>
      <c r="O62" s="110"/>
      <c r="P62" s="110"/>
    </row>
    <row r="63" spans="1:16" x14ac:dyDescent="0.15">
      <c r="A63" s="110" t="s">
        <v>25</v>
      </c>
      <c r="B63" s="110">
        <f>'将来負担比率（分子）の構造'!I$44</f>
        <v>4528</v>
      </c>
      <c r="C63" s="110"/>
      <c r="D63" s="110"/>
      <c r="E63" s="110">
        <f>'将来負担比率（分子）の構造'!J$44</f>
        <v>4185</v>
      </c>
      <c r="F63" s="110"/>
      <c r="G63" s="110"/>
      <c r="H63" s="110">
        <f>'将来負担比率（分子）の構造'!K$44</f>
        <v>3460</v>
      </c>
      <c r="I63" s="110"/>
      <c r="J63" s="110"/>
      <c r="K63" s="110">
        <f>'将来負担比率（分子）の構造'!L$44</f>
        <v>3095</v>
      </c>
      <c r="L63" s="110"/>
      <c r="M63" s="110"/>
      <c r="N63" s="110">
        <f>'将来負担比率（分子）の構造'!M$44</f>
        <v>2775</v>
      </c>
      <c r="O63" s="110"/>
      <c r="P63" s="110"/>
    </row>
    <row r="64" spans="1:16" x14ac:dyDescent="0.15">
      <c r="A64" s="110" t="s">
        <v>24</v>
      </c>
      <c r="B64" s="110">
        <f>'将来負担比率（分子）の構造'!I$43</f>
        <v>31185</v>
      </c>
      <c r="C64" s="110"/>
      <c r="D64" s="110"/>
      <c r="E64" s="110">
        <f>'将来負担比率（分子）の構造'!J$43</f>
        <v>28313</v>
      </c>
      <c r="F64" s="110"/>
      <c r="G64" s="110"/>
      <c r="H64" s="110">
        <f>'将来負担比率（分子）の構造'!K$43</f>
        <v>27119</v>
      </c>
      <c r="I64" s="110"/>
      <c r="J64" s="110"/>
      <c r="K64" s="110">
        <f>'将来負担比率（分子）の構造'!L$43</f>
        <v>25244</v>
      </c>
      <c r="L64" s="110"/>
      <c r="M64" s="110"/>
      <c r="N64" s="110">
        <f>'将来負担比率（分子）の構造'!M$43</f>
        <v>23630</v>
      </c>
      <c r="O64" s="110"/>
      <c r="P64" s="110"/>
    </row>
    <row r="65" spans="1:16" x14ac:dyDescent="0.15">
      <c r="A65" s="110" t="s">
        <v>23</v>
      </c>
      <c r="B65" s="110">
        <f>'将来負担比率（分子）の構造'!I$42</f>
        <v>10572</v>
      </c>
      <c r="C65" s="110"/>
      <c r="D65" s="110"/>
      <c r="E65" s="110">
        <f>'将来負担比率（分子）の構造'!J$42</f>
        <v>11748</v>
      </c>
      <c r="F65" s="110"/>
      <c r="G65" s="110"/>
      <c r="H65" s="110">
        <f>'将来負担比率（分子）の構造'!K$42</f>
        <v>10559</v>
      </c>
      <c r="I65" s="110"/>
      <c r="J65" s="110"/>
      <c r="K65" s="110">
        <f>'将来負担比率（分子）の構造'!L$42</f>
        <v>9442</v>
      </c>
      <c r="L65" s="110"/>
      <c r="M65" s="110"/>
      <c r="N65" s="110">
        <f>'将来負担比率（分子）の構造'!M$42</f>
        <v>8441</v>
      </c>
      <c r="O65" s="110"/>
      <c r="P65" s="110"/>
    </row>
    <row r="66" spans="1:16" x14ac:dyDescent="0.15">
      <c r="A66" s="110" t="s">
        <v>22</v>
      </c>
      <c r="B66" s="110">
        <f>'将来負担比率（分子）の構造'!I$41</f>
        <v>1025200</v>
      </c>
      <c r="C66" s="110"/>
      <c r="D66" s="110"/>
      <c r="E66" s="110">
        <f>'将来負担比率（分子）の構造'!J$41</f>
        <v>1031503</v>
      </c>
      <c r="F66" s="110"/>
      <c r="G66" s="110"/>
      <c r="H66" s="110">
        <f>'将来負担比率（分子）の構造'!K$41</f>
        <v>1033870</v>
      </c>
      <c r="I66" s="110"/>
      <c r="J66" s="110"/>
      <c r="K66" s="110">
        <f>'将来負担比率（分子）の構造'!L$41</f>
        <v>1022190</v>
      </c>
      <c r="L66" s="110"/>
      <c r="M66" s="110"/>
      <c r="N66" s="110">
        <f>'将来負担比率（分子）の構造'!M$41</f>
        <v>1008692</v>
      </c>
      <c r="O66" s="110"/>
      <c r="P66" s="110"/>
    </row>
    <row r="67" spans="1:16" x14ac:dyDescent="0.15">
      <c r="A67" s="110" t="s">
        <v>57</v>
      </c>
      <c r="B67" s="110" t="e">
        <f>NA()</f>
        <v>#N/A</v>
      </c>
      <c r="C67" s="110">
        <f>IF(ISNUMBER('将来負担比率（分子）の構造'!I$52), IF('将来負担比率（分子）の構造'!I$52 &lt; 0, 0, '将来負担比率（分子）の構造'!I$52), NA())</f>
        <v>408485</v>
      </c>
      <c r="D67" s="110" t="e">
        <f>NA()</f>
        <v>#N/A</v>
      </c>
      <c r="E67" s="110" t="e">
        <f>NA()</f>
        <v>#N/A</v>
      </c>
      <c r="F67" s="110">
        <f>IF(ISNUMBER('将来負担比率（分子）の構造'!J$52), IF('将来負担比率（分子）の構造'!J$52 &lt; 0, 0, '将来負担比率（分子）の構造'!J$52), NA())</f>
        <v>399750</v>
      </c>
      <c r="G67" s="110" t="e">
        <f>NA()</f>
        <v>#N/A</v>
      </c>
      <c r="H67" s="110" t="e">
        <f>NA()</f>
        <v>#N/A</v>
      </c>
      <c r="I67" s="110">
        <f>IF(ISNUMBER('将来負担比率（分子）の構造'!K$52), IF('将来負担比率（分子）の構造'!K$52 &lt; 0, 0, '将来負担比率（分子）の構造'!K$52), NA())</f>
        <v>393820</v>
      </c>
      <c r="J67" s="110" t="e">
        <f>NA()</f>
        <v>#N/A</v>
      </c>
      <c r="K67" s="110" t="e">
        <f>NA()</f>
        <v>#N/A</v>
      </c>
      <c r="L67" s="110">
        <f>IF(ISNUMBER('将来負担比率（分子）の構造'!L$52), IF('将来負担比率（分子）の構造'!L$52 &lt; 0, 0, '将来負担比率（分子）の構造'!L$52), NA())</f>
        <v>385552</v>
      </c>
      <c r="M67" s="110" t="e">
        <f>NA()</f>
        <v>#N/A</v>
      </c>
      <c r="N67" s="110" t="e">
        <f>NA()</f>
        <v>#N/A</v>
      </c>
      <c r="O67" s="110">
        <f>IF(ISNUMBER('将来負担比率（分子）の構造'!M$52), IF('将来負担比率（分子）の構造'!M$52 &lt; 0, 0, '将来負担比率（分子）の構造'!M$52), NA())</f>
        <v>376085</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L1"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80873093</v>
      </c>
      <c r="S5" s="612"/>
      <c r="T5" s="612"/>
      <c r="U5" s="612"/>
      <c r="V5" s="612"/>
      <c r="W5" s="612"/>
      <c r="X5" s="612"/>
      <c r="Y5" s="613"/>
      <c r="Z5" s="635">
        <v>15.6</v>
      </c>
      <c r="AA5" s="635"/>
      <c r="AB5" s="635"/>
      <c r="AC5" s="635"/>
      <c r="AD5" s="636">
        <v>65579459</v>
      </c>
      <c r="AE5" s="636"/>
      <c r="AF5" s="636"/>
      <c r="AG5" s="636"/>
      <c r="AH5" s="636"/>
      <c r="AI5" s="636"/>
      <c r="AJ5" s="636"/>
      <c r="AK5" s="636"/>
      <c r="AL5" s="637">
        <v>24.9</v>
      </c>
      <c r="AM5" s="622"/>
      <c r="AN5" s="622"/>
      <c r="AO5" s="623"/>
      <c r="AP5" s="600" t="s">
        <v>178</v>
      </c>
      <c r="AQ5" s="601"/>
      <c r="AR5" s="601"/>
      <c r="AS5" s="601"/>
      <c r="AT5" s="601"/>
      <c r="AU5" s="601"/>
      <c r="AV5" s="601"/>
      <c r="AW5" s="601"/>
      <c r="AX5" s="601"/>
      <c r="AY5" s="601"/>
      <c r="AZ5" s="601"/>
      <c r="BA5" s="601"/>
      <c r="BB5" s="601"/>
      <c r="BC5" s="602"/>
      <c r="BD5" s="575">
        <v>80559206</v>
      </c>
      <c r="BE5" s="576"/>
      <c r="BF5" s="576"/>
      <c r="BG5" s="576"/>
      <c r="BH5" s="576"/>
      <c r="BI5" s="576"/>
      <c r="BJ5" s="576"/>
      <c r="BK5" s="577"/>
      <c r="BL5" s="626">
        <v>99.6</v>
      </c>
      <c r="BM5" s="626"/>
      <c r="BN5" s="626"/>
      <c r="BO5" s="626"/>
      <c r="BP5" s="627">
        <v>502784</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14406175</v>
      </c>
      <c r="S6" s="576"/>
      <c r="T6" s="576"/>
      <c r="U6" s="576"/>
      <c r="V6" s="576"/>
      <c r="W6" s="576"/>
      <c r="X6" s="576"/>
      <c r="Y6" s="577"/>
      <c r="Z6" s="626">
        <v>2.8</v>
      </c>
      <c r="AA6" s="626"/>
      <c r="AB6" s="626"/>
      <c r="AC6" s="626"/>
      <c r="AD6" s="627">
        <v>14406175</v>
      </c>
      <c r="AE6" s="627"/>
      <c r="AF6" s="627"/>
      <c r="AG6" s="627"/>
      <c r="AH6" s="627"/>
      <c r="AI6" s="627"/>
      <c r="AJ6" s="627"/>
      <c r="AK6" s="627"/>
      <c r="AL6" s="624">
        <v>5.5</v>
      </c>
      <c r="AM6" s="589"/>
      <c r="AN6" s="589"/>
      <c r="AO6" s="604"/>
      <c r="AP6" s="572" t="s">
        <v>183</v>
      </c>
      <c r="AQ6" s="573"/>
      <c r="AR6" s="573"/>
      <c r="AS6" s="573"/>
      <c r="AT6" s="573"/>
      <c r="AU6" s="573"/>
      <c r="AV6" s="573"/>
      <c r="AW6" s="573"/>
      <c r="AX6" s="573"/>
      <c r="AY6" s="573"/>
      <c r="AZ6" s="573"/>
      <c r="BA6" s="573"/>
      <c r="BB6" s="573"/>
      <c r="BC6" s="574"/>
      <c r="BD6" s="575">
        <v>80088693</v>
      </c>
      <c r="BE6" s="576"/>
      <c r="BF6" s="576"/>
      <c r="BG6" s="576"/>
      <c r="BH6" s="576"/>
      <c r="BI6" s="576"/>
      <c r="BJ6" s="576"/>
      <c r="BK6" s="577"/>
      <c r="BL6" s="626">
        <v>99</v>
      </c>
      <c r="BM6" s="626"/>
      <c r="BN6" s="626"/>
      <c r="BO6" s="626"/>
      <c r="BP6" s="627">
        <v>502784</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961321</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953293</v>
      </c>
      <c r="DM6" s="576"/>
      <c r="DN6" s="576"/>
      <c r="DO6" s="576"/>
      <c r="DP6" s="576"/>
      <c r="DQ6" s="576"/>
      <c r="DR6" s="576"/>
      <c r="DS6" s="576"/>
      <c r="DT6" s="576"/>
      <c r="DU6" s="576"/>
      <c r="DV6" s="576"/>
      <c r="DW6" s="576"/>
      <c r="DX6" s="633"/>
    </row>
    <row r="7" spans="2:138" ht="11.25" customHeight="1" x14ac:dyDescent="0.15">
      <c r="B7" s="572" t="s">
        <v>186</v>
      </c>
      <c r="C7" s="573"/>
      <c r="D7" s="573"/>
      <c r="E7" s="573"/>
      <c r="F7" s="573"/>
      <c r="G7" s="573"/>
      <c r="H7" s="573"/>
      <c r="I7" s="573"/>
      <c r="J7" s="573"/>
      <c r="K7" s="573"/>
      <c r="L7" s="573"/>
      <c r="M7" s="573"/>
      <c r="N7" s="573"/>
      <c r="O7" s="573"/>
      <c r="P7" s="573"/>
      <c r="Q7" s="574"/>
      <c r="R7" s="575">
        <v>2554457</v>
      </c>
      <c r="S7" s="576"/>
      <c r="T7" s="576"/>
      <c r="U7" s="576"/>
      <c r="V7" s="576"/>
      <c r="W7" s="576"/>
      <c r="X7" s="576"/>
      <c r="Y7" s="577"/>
      <c r="Z7" s="626">
        <v>0.5</v>
      </c>
      <c r="AA7" s="626"/>
      <c r="AB7" s="626"/>
      <c r="AC7" s="626"/>
      <c r="AD7" s="627">
        <v>2554457</v>
      </c>
      <c r="AE7" s="627"/>
      <c r="AF7" s="627"/>
      <c r="AG7" s="627"/>
      <c r="AH7" s="627"/>
      <c r="AI7" s="627"/>
      <c r="AJ7" s="627"/>
      <c r="AK7" s="627"/>
      <c r="AL7" s="624">
        <v>1</v>
      </c>
      <c r="AM7" s="589"/>
      <c r="AN7" s="589"/>
      <c r="AO7" s="604"/>
      <c r="AP7" s="572" t="s">
        <v>187</v>
      </c>
      <c r="AQ7" s="573"/>
      <c r="AR7" s="573"/>
      <c r="AS7" s="573"/>
      <c r="AT7" s="573"/>
      <c r="AU7" s="573"/>
      <c r="AV7" s="573"/>
      <c r="AW7" s="573"/>
      <c r="AX7" s="573"/>
      <c r="AY7" s="573"/>
      <c r="AZ7" s="573"/>
      <c r="BA7" s="573"/>
      <c r="BB7" s="573"/>
      <c r="BC7" s="574"/>
      <c r="BD7" s="575">
        <v>23285665</v>
      </c>
      <c r="BE7" s="576"/>
      <c r="BF7" s="576"/>
      <c r="BG7" s="576"/>
      <c r="BH7" s="576"/>
      <c r="BI7" s="576"/>
      <c r="BJ7" s="576"/>
      <c r="BK7" s="577"/>
      <c r="BL7" s="626">
        <v>28.8</v>
      </c>
      <c r="BM7" s="626"/>
      <c r="BN7" s="626"/>
      <c r="BO7" s="626"/>
      <c r="BP7" s="627">
        <v>502784</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29459345</v>
      </c>
      <c r="CN7" s="576"/>
      <c r="CO7" s="576"/>
      <c r="CP7" s="576"/>
      <c r="CQ7" s="576"/>
      <c r="CR7" s="576"/>
      <c r="CS7" s="576"/>
      <c r="CT7" s="577"/>
      <c r="CU7" s="626">
        <v>5.9</v>
      </c>
      <c r="CV7" s="626"/>
      <c r="CW7" s="626"/>
      <c r="CX7" s="626"/>
      <c r="CY7" s="563">
        <v>4452026</v>
      </c>
      <c r="CZ7" s="576"/>
      <c r="DA7" s="576"/>
      <c r="DB7" s="576"/>
      <c r="DC7" s="576"/>
      <c r="DD7" s="576"/>
      <c r="DE7" s="576"/>
      <c r="DF7" s="576"/>
      <c r="DG7" s="576"/>
      <c r="DH7" s="576"/>
      <c r="DI7" s="576"/>
      <c r="DJ7" s="576"/>
      <c r="DK7" s="577"/>
      <c r="DL7" s="563">
        <v>24135107</v>
      </c>
      <c r="DM7" s="576"/>
      <c r="DN7" s="576"/>
      <c r="DO7" s="576"/>
      <c r="DP7" s="576"/>
      <c r="DQ7" s="576"/>
      <c r="DR7" s="576"/>
      <c r="DS7" s="576"/>
      <c r="DT7" s="576"/>
      <c r="DU7" s="576"/>
      <c r="DV7" s="576"/>
      <c r="DW7" s="576"/>
      <c r="DX7" s="633"/>
    </row>
    <row r="8" spans="2:138" ht="11.25" customHeight="1" x14ac:dyDescent="0.15">
      <c r="B8" s="572" t="s">
        <v>189</v>
      </c>
      <c r="C8" s="573"/>
      <c r="D8" s="573"/>
      <c r="E8" s="573"/>
      <c r="F8" s="573"/>
      <c r="G8" s="573"/>
      <c r="H8" s="573"/>
      <c r="I8" s="573"/>
      <c r="J8" s="573"/>
      <c r="K8" s="573"/>
      <c r="L8" s="573"/>
      <c r="M8" s="573"/>
      <c r="N8" s="573"/>
      <c r="O8" s="573"/>
      <c r="P8" s="573"/>
      <c r="Q8" s="574"/>
      <c r="R8" s="575" t="s">
        <v>132</v>
      </c>
      <c r="S8" s="576"/>
      <c r="T8" s="576"/>
      <c r="U8" s="576"/>
      <c r="V8" s="576"/>
      <c r="W8" s="576"/>
      <c r="X8" s="576"/>
      <c r="Y8" s="577"/>
      <c r="Z8" s="626" t="s">
        <v>132</v>
      </c>
      <c r="AA8" s="626"/>
      <c r="AB8" s="626"/>
      <c r="AC8" s="626"/>
      <c r="AD8" s="627" t="s">
        <v>132</v>
      </c>
      <c r="AE8" s="627"/>
      <c r="AF8" s="627"/>
      <c r="AG8" s="627"/>
      <c r="AH8" s="627"/>
      <c r="AI8" s="627"/>
      <c r="AJ8" s="627"/>
      <c r="AK8" s="627"/>
      <c r="AL8" s="624" t="s">
        <v>132</v>
      </c>
      <c r="AM8" s="589"/>
      <c r="AN8" s="589"/>
      <c r="AO8" s="604"/>
      <c r="AP8" s="572" t="s">
        <v>190</v>
      </c>
      <c r="AQ8" s="573"/>
      <c r="AR8" s="573"/>
      <c r="AS8" s="573"/>
      <c r="AT8" s="573"/>
      <c r="AU8" s="573"/>
      <c r="AV8" s="573"/>
      <c r="AW8" s="573"/>
      <c r="AX8" s="573"/>
      <c r="AY8" s="573"/>
      <c r="AZ8" s="573"/>
      <c r="BA8" s="573"/>
      <c r="BB8" s="573"/>
      <c r="BC8" s="574"/>
      <c r="BD8" s="575">
        <v>666108</v>
      </c>
      <c r="BE8" s="576"/>
      <c r="BF8" s="576"/>
      <c r="BG8" s="576"/>
      <c r="BH8" s="576"/>
      <c r="BI8" s="576"/>
      <c r="BJ8" s="576"/>
      <c r="BK8" s="577"/>
      <c r="BL8" s="626">
        <v>0.8</v>
      </c>
      <c r="BM8" s="626"/>
      <c r="BN8" s="626"/>
      <c r="BO8" s="626"/>
      <c r="BP8" s="627">
        <v>165339</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55855591</v>
      </c>
      <c r="CN8" s="576"/>
      <c r="CO8" s="576"/>
      <c r="CP8" s="576"/>
      <c r="CQ8" s="576"/>
      <c r="CR8" s="576"/>
      <c r="CS8" s="576"/>
      <c r="CT8" s="577"/>
      <c r="CU8" s="626">
        <v>11.1</v>
      </c>
      <c r="CV8" s="626"/>
      <c r="CW8" s="626"/>
      <c r="CX8" s="626"/>
      <c r="CY8" s="563">
        <v>2616768</v>
      </c>
      <c r="CZ8" s="576"/>
      <c r="DA8" s="576"/>
      <c r="DB8" s="576"/>
      <c r="DC8" s="576"/>
      <c r="DD8" s="576"/>
      <c r="DE8" s="576"/>
      <c r="DF8" s="576"/>
      <c r="DG8" s="576"/>
      <c r="DH8" s="576"/>
      <c r="DI8" s="576"/>
      <c r="DJ8" s="576"/>
      <c r="DK8" s="577"/>
      <c r="DL8" s="563">
        <v>47624284</v>
      </c>
      <c r="DM8" s="576"/>
      <c r="DN8" s="576"/>
      <c r="DO8" s="576"/>
      <c r="DP8" s="576"/>
      <c r="DQ8" s="576"/>
      <c r="DR8" s="576"/>
      <c r="DS8" s="576"/>
      <c r="DT8" s="576"/>
      <c r="DU8" s="576"/>
      <c r="DV8" s="576"/>
      <c r="DW8" s="576"/>
      <c r="DX8" s="633"/>
    </row>
    <row r="9" spans="2:138" ht="11.25" customHeight="1" x14ac:dyDescent="0.15">
      <c r="B9" s="572" t="s">
        <v>192</v>
      </c>
      <c r="C9" s="573"/>
      <c r="D9" s="573"/>
      <c r="E9" s="573"/>
      <c r="F9" s="573"/>
      <c r="G9" s="573"/>
      <c r="H9" s="573"/>
      <c r="I9" s="573"/>
      <c r="J9" s="573"/>
      <c r="K9" s="573"/>
      <c r="L9" s="573"/>
      <c r="M9" s="573"/>
      <c r="N9" s="573"/>
      <c r="O9" s="573"/>
      <c r="P9" s="573"/>
      <c r="Q9" s="574"/>
      <c r="R9" s="575" t="s">
        <v>132</v>
      </c>
      <c r="S9" s="576"/>
      <c r="T9" s="576"/>
      <c r="U9" s="576"/>
      <c r="V9" s="576"/>
      <c r="W9" s="576"/>
      <c r="X9" s="576"/>
      <c r="Y9" s="577"/>
      <c r="Z9" s="626" t="s">
        <v>132</v>
      </c>
      <c r="AA9" s="626"/>
      <c r="AB9" s="626"/>
      <c r="AC9" s="626"/>
      <c r="AD9" s="627" t="s">
        <v>132</v>
      </c>
      <c r="AE9" s="627"/>
      <c r="AF9" s="627"/>
      <c r="AG9" s="627"/>
      <c r="AH9" s="627"/>
      <c r="AI9" s="627"/>
      <c r="AJ9" s="627"/>
      <c r="AK9" s="627"/>
      <c r="AL9" s="624" t="s">
        <v>132</v>
      </c>
      <c r="AM9" s="589"/>
      <c r="AN9" s="589"/>
      <c r="AO9" s="604"/>
      <c r="AP9" s="572" t="s">
        <v>193</v>
      </c>
      <c r="AQ9" s="573"/>
      <c r="AR9" s="573"/>
      <c r="AS9" s="573"/>
      <c r="AT9" s="573"/>
      <c r="AU9" s="573"/>
      <c r="AV9" s="573"/>
      <c r="AW9" s="573"/>
      <c r="AX9" s="573"/>
      <c r="AY9" s="573"/>
      <c r="AZ9" s="573"/>
      <c r="BA9" s="573"/>
      <c r="BB9" s="573"/>
      <c r="BC9" s="574"/>
      <c r="BD9" s="575">
        <v>18401571</v>
      </c>
      <c r="BE9" s="576"/>
      <c r="BF9" s="576"/>
      <c r="BG9" s="576"/>
      <c r="BH9" s="576"/>
      <c r="BI9" s="576"/>
      <c r="BJ9" s="576"/>
      <c r="BK9" s="577"/>
      <c r="BL9" s="626">
        <v>22.8</v>
      </c>
      <c r="BM9" s="626"/>
      <c r="BN9" s="626"/>
      <c r="BO9" s="626"/>
      <c r="BP9" s="627" t="s">
        <v>132</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20009231</v>
      </c>
      <c r="CN9" s="576"/>
      <c r="CO9" s="576"/>
      <c r="CP9" s="576"/>
      <c r="CQ9" s="576"/>
      <c r="CR9" s="576"/>
      <c r="CS9" s="576"/>
      <c r="CT9" s="577"/>
      <c r="CU9" s="626">
        <v>4</v>
      </c>
      <c r="CV9" s="626"/>
      <c r="CW9" s="626"/>
      <c r="CX9" s="626"/>
      <c r="CY9" s="563">
        <v>3169385</v>
      </c>
      <c r="CZ9" s="576"/>
      <c r="DA9" s="576"/>
      <c r="DB9" s="576"/>
      <c r="DC9" s="576"/>
      <c r="DD9" s="576"/>
      <c r="DE9" s="576"/>
      <c r="DF9" s="576"/>
      <c r="DG9" s="576"/>
      <c r="DH9" s="576"/>
      <c r="DI9" s="576"/>
      <c r="DJ9" s="576"/>
      <c r="DK9" s="577"/>
      <c r="DL9" s="563">
        <v>12061096</v>
      </c>
      <c r="DM9" s="576"/>
      <c r="DN9" s="576"/>
      <c r="DO9" s="576"/>
      <c r="DP9" s="576"/>
      <c r="DQ9" s="576"/>
      <c r="DR9" s="576"/>
      <c r="DS9" s="576"/>
      <c r="DT9" s="576"/>
      <c r="DU9" s="576"/>
      <c r="DV9" s="576"/>
      <c r="DW9" s="576"/>
      <c r="DX9" s="633"/>
    </row>
    <row r="10" spans="2:138" ht="11.25" customHeight="1" x14ac:dyDescent="0.15">
      <c r="B10" s="572" t="s">
        <v>195</v>
      </c>
      <c r="C10" s="573"/>
      <c r="D10" s="573"/>
      <c r="E10" s="573"/>
      <c r="F10" s="573"/>
      <c r="G10" s="573"/>
      <c r="H10" s="573"/>
      <c r="I10" s="573"/>
      <c r="J10" s="573"/>
      <c r="K10" s="573"/>
      <c r="L10" s="573"/>
      <c r="M10" s="573"/>
      <c r="N10" s="573"/>
      <c r="O10" s="573"/>
      <c r="P10" s="573"/>
      <c r="Q10" s="574"/>
      <c r="R10" s="575">
        <v>143844</v>
      </c>
      <c r="S10" s="576"/>
      <c r="T10" s="576"/>
      <c r="U10" s="576"/>
      <c r="V10" s="576"/>
      <c r="W10" s="576"/>
      <c r="X10" s="576"/>
      <c r="Y10" s="577"/>
      <c r="Z10" s="626">
        <v>0</v>
      </c>
      <c r="AA10" s="626"/>
      <c r="AB10" s="626"/>
      <c r="AC10" s="626"/>
      <c r="AD10" s="627">
        <v>143844</v>
      </c>
      <c r="AE10" s="627"/>
      <c r="AF10" s="627"/>
      <c r="AG10" s="627"/>
      <c r="AH10" s="627"/>
      <c r="AI10" s="627"/>
      <c r="AJ10" s="627"/>
      <c r="AK10" s="627"/>
      <c r="AL10" s="624">
        <v>0.1</v>
      </c>
      <c r="AM10" s="589"/>
      <c r="AN10" s="589"/>
      <c r="AO10" s="604"/>
      <c r="AP10" s="572" t="s">
        <v>196</v>
      </c>
      <c r="AQ10" s="573"/>
      <c r="AR10" s="573"/>
      <c r="AS10" s="573"/>
      <c r="AT10" s="573"/>
      <c r="AU10" s="573"/>
      <c r="AV10" s="573"/>
      <c r="AW10" s="573"/>
      <c r="AX10" s="573"/>
      <c r="AY10" s="573"/>
      <c r="AZ10" s="573"/>
      <c r="BA10" s="573"/>
      <c r="BB10" s="573"/>
      <c r="BC10" s="574"/>
      <c r="BD10" s="575">
        <v>824658</v>
      </c>
      <c r="BE10" s="576"/>
      <c r="BF10" s="576"/>
      <c r="BG10" s="576"/>
      <c r="BH10" s="576"/>
      <c r="BI10" s="576"/>
      <c r="BJ10" s="576"/>
      <c r="BK10" s="577"/>
      <c r="BL10" s="626">
        <v>1</v>
      </c>
      <c r="BM10" s="626"/>
      <c r="BN10" s="626"/>
      <c r="BO10" s="626"/>
      <c r="BP10" s="627">
        <v>39178</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2705765</v>
      </c>
      <c r="CN10" s="576"/>
      <c r="CO10" s="576"/>
      <c r="CP10" s="576"/>
      <c r="CQ10" s="576"/>
      <c r="CR10" s="576"/>
      <c r="CS10" s="576"/>
      <c r="CT10" s="577"/>
      <c r="CU10" s="626">
        <v>0.5</v>
      </c>
      <c r="CV10" s="626"/>
      <c r="CW10" s="626"/>
      <c r="CX10" s="626"/>
      <c r="CY10" s="563">
        <v>56659</v>
      </c>
      <c r="CZ10" s="576"/>
      <c r="DA10" s="576"/>
      <c r="DB10" s="576"/>
      <c r="DC10" s="576"/>
      <c r="DD10" s="576"/>
      <c r="DE10" s="576"/>
      <c r="DF10" s="576"/>
      <c r="DG10" s="576"/>
      <c r="DH10" s="576"/>
      <c r="DI10" s="576"/>
      <c r="DJ10" s="576"/>
      <c r="DK10" s="577"/>
      <c r="DL10" s="563">
        <v>831247</v>
      </c>
      <c r="DM10" s="576"/>
      <c r="DN10" s="576"/>
      <c r="DO10" s="576"/>
      <c r="DP10" s="576"/>
      <c r="DQ10" s="576"/>
      <c r="DR10" s="576"/>
      <c r="DS10" s="576"/>
      <c r="DT10" s="576"/>
      <c r="DU10" s="576"/>
      <c r="DV10" s="576"/>
      <c r="DW10" s="576"/>
      <c r="DX10" s="633"/>
    </row>
    <row r="11" spans="2:138" ht="11.25" customHeight="1" x14ac:dyDescent="0.15">
      <c r="B11" s="572" t="s">
        <v>198</v>
      </c>
      <c r="C11" s="573"/>
      <c r="D11" s="573"/>
      <c r="E11" s="573"/>
      <c r="F11" s="573"/>
      <c r="G11" s="573"/>
      <c r="H11" s="573"/>
      <c r="I11" s="573"/>
      <c r="J11" s="573"/>
      <c r="K11" s="573"/>
      <c r="L11" s="573"/>
      <c r="M11" s="573"/>
      <c r="N11" s="573"/>
      <c r="O11" s="573"/>
      <c r="P11" s="573"/>
      <c r="Q11" s="574"/>
      <c r="R11" s="575">
        <v>103586</v>
      </c>
      <c r="S11" s="576"/>
      <c r="T11" s="576"/>
      <c r="U11" s="576"/>
      <c r="V11" s="576"/>
      <c r="W11" s="576"/>
      <c r="X11" s="576"/>
      <c r="Y11" s="577"/>
      <c r="Z11" s="626">
        <v>0</v>
      </c>
      <c r="AA11" s="626"/>
      <c r="AB11" s="626"/>
      <c r="AC11" s="626"/>
      <c r="AD11" s="627">
        <v>103586</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2032031</v>
      </c>
      <c r="BE11" s="576"/>
      <c r="BF11" s="576"/>
      <c r="BG11" s="576"/>
      <c r="BH11" s="576"/>
      <c r="BI11" s="576"/>
      <c r="BJ11" s="576"/>
      <c r="BK11" s="577"/>
      <c r="BL11" s="626">
        <v>2.5</v>
      </c>
      <c r="BM11" s="626"/>
      <c r="BN11" s="626"/>
      <c r="BO11" s="626"/>
      <c r="BP11" s="627">
        <v>298267</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35322286</v>
      </c>
      <c r="CN11" s="576"/>
      <c r="CO11" s="576"/>
      <c r="CP11" s="576"/>
      <c r="CQ11" s="576"/>
      <c r="CR11" s="576"/>
      <c r="CS11" s="576"/>
      <c r="CT11" s="577"/>
      <c r="CU11" s="626">
        <v>7</v>
      </c>
      <c r="CV11" s="626"/>
      <c r="CW11" s="626"/>
      <c r="CX11" s="626"/>
      <c r="CY11" s="563">
        <v>19003264</v>
      </c>
      <c r="CZ11" s="576"/>
      <c r="DA11" s="576"/>
      <c r="DB11" s="576"/>
      <c r="DC11" s="576"/>
      <c r="DD11" s="576"/>
      <c r="DE11" s="576"/>
      <c r="DF11" s="576"/>
      <c r="DG11" s="576"/>
      <c r="DH11" s="576"/>
      <c r="DI11" s="576"/>
      <c r="DJ11" s="576"/>
      <c r="DK11" s="577"/>
      <c r="DL11" s="563">
        <v>13503130</v>
      </c>
      <c r="DM11" s="576"/>
      <c r="DN11" s="576"/>
      <c r="DO11" s="576"/>
      <c r="DP11" s="576"/>
      <c r="DQ11" s="576"/>
      <c r="DR11" s="576"/>
      <c r="DS11" s="576"/>
      <c r="DT11" s="576"/>
      <c r="DU11" s="576"/>
      <c r="DV11" s="576"/>
      <c r="DW11" s="576"/>
      <c r="DX11" s="633"/>
    </row>
    <row r="12" spans="2:138" ht="11.25" customHeight="1" x14ac:dyDescent="0.15">
      <c r="B12" s="572" t="s">
        <v>201</v>
      </c>
      <c r="C12" s="573"/>
      <c r="D12" s="573"/>
      <c r="E12" s="573"/>
      <c r="F12" s="573"/>
      <c r="G12" s="573"/>
      <c r="H12" s="573"/>
      <c r="I12" s="573"/>
      <c r="J12" s="573"/>
      <c r="K12" s="573"/>
      <c r="L12" s="573"/>
      <c r="M12" s="573"/>
      <c r="N12" s="573"/>
      <c r="O12" s="573"/>
      <c r="P12" s="573"/>
      <c r="Q12" s="574"/>
      <c r="R12" s="575">
        <v>11604288</v>
      </c>
      <c r="S12" s="576"/>
      <c r="T12" s="576"/>
      <c r="U12" s="576"/>
      <c r="V12" s="576"/>
      <c r="W12" s="576"/>
      <c r="X12" s="576"/>
      <c r="Y12" s="577"/>
      <c r="Z12" s="626">
        <v>2.2000000000000002</v>
      </c>
      <c r="AA12" s="626"/>
      <c r="AB12" s="626"/>
      <c r="AC12" s="626"/>
      <c r="AD12" s="627">
        <v>11604288</v>
      </c>
      <c r="AE12" s="627"/>
      <c r="AF12" s="627"/>
      <c r="AG12" s="627"/>
      <c r="AH12" s="627"/>
      <c r="AI12" s="627"/>
      <c r="AJ12" s="627"/>
      <c r="AK12" s="627"/>
      <c r="AL12" s="624">
        <v>4.4000000000000004</v>
      </c>
      <c r="AM12" s="589"/>
      <c r="AN12" s="589"/>
      <c r="AO12" s="604"/>
      <c r="AP12" s="572" t="s">
        <v>202</v>
      </c>
      <c r="AQ12" s="573"/>
      <c r="AR12" s="573"/>
      <c r="AS12" s="573"/>
      <c r="AT12" s="573"/>
      <c r="AU12" s="573"/>
      <c r="AV12" s="573"/>
      <c r="AW12" s="573"/>
      <c r="AX12" s="573"/>
      <c r="AY12" s="573"/>
      <c r="AZ12" s="573"/>
      <c r="BA12" s="573"/>
      <c r="BB12" s="573"/>
      <c r="BC12" s="574"/>
      <c r="BD12" s="575">
        <v>353122</v>
      </c>
      <c r="BE12" s="576"/>
      <c r="BF12" s="576"/>
      <c r="BG12" s="576"/>
      <c r="BH12" s="576"/>
      <c r="BI12" s="576"/>
      <c r="BJ12" s="576"/>
      <c r="BK12" s="577"/>
      <c r="BL12" s="626">
        <v>0.4</v>
      </c>
      <c r="BM12" s="626"/>
      <c r="BN12" s="626"/>
      <c r="BO12" s="626"/>
      <c r="BP12" s="627" t="s">
        <v>132</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59355191</v>
      </c>
      <c r="CN12" s="576"/>
      <c r="CO12" s="576"/>
      <c r="CP12" s="576"/>
      <c r="CQ12" s="576"/>
      <c r="CR12" s="576"/>
      <c r="CS12" s="576"/>
      <c r="CT12" s="577"/>
      <c r="CU12" s="626">
        <v>11.8</v>
      </c>
      <c r="CV12" s="626"/>
      <c r="CW12" s="626"/>
      <c r="CX12" s="626"/>
      <c r="CY12" s="563">
        <v>3306817</v>
      </c>
      <c r="CZ12" s="576"/>
      <c r="DA12" s="576"/>
      <c r="DB12" s="576"/>
      <c r="DC12" s="576"/>
      <c r="DD12" s="576"/>
      <c r="DE12" s="576"/>
      <c r="DF12" s="576"/>
      <c r="DG12" s="576"/>
      <c r="DH12" s="576"/>
      <c r="DI12" s="576"/>
      <c r="DJ12" s="576"/>
      <c r="DK12" s="577"/>
      <c r="DL12" s="563">
        <v>10238768</v>
      </c>
      <c r="DM12" s="576"/>
      <c r="DN12" s="576"/>
      <c r="DO12" s="576"/>
      <c r="DP12" s="576"/>
      <c r="DQ12" s="576"/>
      <c r="DR12" s="576"/>
      <c r="DS12" s="576"/>
      <c r="DT12" s="576"/>
      <c r="DU12" s="576"/>
      <c r="DV12" s="576"/>
      <c r="DW12" s="576"/>
      <c r="DX12" s="633"/>
    </row>
    <row r="13" spans="2:138" ht="11.25" customHeight="1" x14ac:dyDescent="0.15">
      <c r="B13" s="572" t="s">
        <v>204</v>
      </c>
      <c r="C13" s="573"/>
      <c r="D13" s="573"/>
      <c r="E13" s="573"/>
      <c r="F13" s="573"/>
      <c r="G13" s="573"/>
      <c r="H13" s="573"/>
      <c r="I13" s="573"/>
      <c r="J13" s="573"/>
      <c r="K13" s="573"/>
      <c r="L13" s="573"/>
      <c r="M13" s="573"/>
      <c r="N13" s="573"/>
      <c r="O13" s="573"/>
      <c r="P13" s="573"/>
      <c r="Q13" s="574"/>
      <c r="R13" s="575" t="s">
        <v>132</v>
      </c>
      <c r="S13" s="576"/>
      <c r="T13" s="576"/>
      <c r="U13" s="576"/>
      <c r="V13" s="576"/>
      <c r="W13" s="576"/>
      <c r="X13" s="576"/>
      <c r="Y13" s="577"/>
      <c r="Z13" s="626" t="s">
        <v>132</v>
      </c>
      <c r="AA13" s="626"/>
      <c r="AB13" s="626"/>
      <c r="AC13" s="626"/>
      <c r="AD13" s="627" t="s">
        <v>132</v>
      </c>
      <c r="AE13" s="627"/>
      <c r="AF13" s="627"/>
      <c r="AG13" s="627"/>
      <c r="AH13" s="627"/>
      <c r="AI13" s="627"/>
      <c r="AJ13" s="627"/>
      <c r="AK13" s="627"/>
      <c r="AL13" s="624" t="s">
        <v>132</v>
      </c>
      <c r="AM13" s="589"/>
      <c r="AN13" s="589"/>
      <c r="AO13" s="604"/>
      <c r="AP13" s="572" t="s">
        <v>205</v>
      </c>
      <c r="AQ13" s="573"/>
      <c r="AR13" s="573"/>
      <c r="AS13" s="573"/>
      <c r="AT13" s="573"/>
      <c r="AU13" s="573"/>
      <c r="AV13" s="573"/>
      <c r="AW13" s="573"/>
      <c r="AX13" s="573"/>
      <c r="AY13" s="573"/>
      <c r="AZ13" s="573"/>
      <c r="BA13" s="573"/>
      <c r="BB13" s="573"/>
      <c r="BC13" s="574"/>
      <c r="BD13" s="575">
        <v>519421</v>
      </c>
      <c r="BE13" s="576"/>
      <c r="BF13" s="576"/>
      <c r="BG13" s="576"/>
      <c r="BH13" s="576"/>
      <c r="BI13" s="576"/>
      <c r="BJ13" s="576"/>
      <c r="BK13" s="577"/>
      <c r="BL13" s="626">
        <v>0.6</v>
      </c>
      <c r="BM13" s="626"/>
      <c r="BN13" s="626"/>
      <c r="BO13" s="626"/>
      <c r="BP13" s="627" t="s">
        <v>132</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74422602</v>
      </c>
      <c r="CN13" s="576"/>
      <c r="CO13" s="576"/>
      <c r="CP13" s="576"/>
      <c r="CQ13" s="576"/>
      <c r="CR13" s="576"/>
      <c r="CS13" s="576"/>
      <c r="CT13" s="577"/>
      <c r="CU13" s="626">
        <v>14.8</v>
      </c>
      <c r="CV13" s="626"/>
      <c r="CW13" s="626"/>
      <c r="CX13" s="626"/>
      <c r="CY13" s="563">
        <v>56858862</v>
      </c>
      <c r="CZ13" s="576"/>
      <c r="DA13" s="576"/>
      <c r="DB13" s="576"/>
      <c r="DC13" s="576"/>
      <c r="DD13" s="576"/>
      <c r="DE13" s="576"/>
      <c r="DF13" s="576"/>
      <c r="DG13" s="576"/>
      <c r="DH13" s="576"/>
      <c r="DI13" s="576"/>
      <c r="DJ13" s="576"/>
      <c r="DK13" s="577"/>
      <c r="DL13" s="563">
        <v>17884812</v>
      </c>
      <c r="DM13" s="576"/>
      <c r="DN13" s="576"/>
      <c r="DO13" s="576"/>
      <c r="DP13" s="576"/>
      <c r="DQ13" s="576"/>
      <c r="DR13" s="576"/>
      <c r="DS13" s="576"/>
      <c r="DT13" s="576"/>
      <c r="DU13" s="576"/>
      <c r="DV13" s="576"/>
      <c r="DW13" s="576"/>
      <c r="DX13" s="633"/>
    </row>
    <row r="14" spans="2:138" ht="11.25" customHeight="1" x14ac:dyDescent="0.15">
      <c r="B14" s="572" t="s">
        <v>207</v>
      </c>
      <c r="C14" s="573"/>
      <c r="D14" s="573"/>
      <c r="E14" s="573"/>
      <c r="F14" s="573"/>
      <c r="G14" s="573"/>
      <c r="H14" s="573"/>
      <c r="I14" s="573"/>
      <c r="J14" s="573"/>
      <c r="K14" s="573"/>
      <c r="L14" s="573"/>
      <c r="M14" s="573"/>
      <c r="N14" s="573"/>
      <c r="O14" s="573"/>
      <c r="P14" s="573"/>
      <c r="Q14" s="574"/>
      <c r="R14" s="575">
        <v>167128</v>
      </c>
      <c r="S14" s="576"/>
      <c r="T14" s="576"/>
      <c r="U14" s="576"/>
      <c r="V14" s="576"/>
      <c r="W14" s="576"/>
      <c r="X14" s="576"/>
      <c r="Y14" s="577"/>
      <c r="Z14" s="626">
        <v>0</v>
      </c>
      <c r="AA14" s="626"/>
      <c r="AB14" s="626"/>
      <c r="AC14" s="626"/>
      <c r="AD14" s="627">
        <v>167128</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488754</v>
      </c>
      <c r="BE14" s="576"/>
      <c r="BF14" s="576"/>
      <c r="BG14" s="576"/>
      <c r="BH14" s="576"/>
      <c r="BI14" s="576"/>
      <c r="BJ14" s="576"/>
      <c r="BK14" s="577"/>
      <c r="BL14" s="626">
        <v>0.6</v>
      </c>
      <c r="BM14" s="626"/>
      <c r="BN14" s="626"/>
      <c r="BO14" s="626"/>
      <c r="BP14" s="627" t="s">
        <v>132</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22676802</v>
      </c>
      <c r="CN14" s="576"/>
      <c r="CO14" s="576"/>
      <c r="CP14" s="576"/>
      <c r="CQ14" s="576"/>
      <c r="CR14" s="576"/>
      <c r="CS14" s="576"/>
      <c r="CT14" s="577"/>
      <c r="CU14" s="626">
        <v>4.5</v>
      </c>
      <c r="CV14" s="626"/>
      <c r="CW14" s="626"/>
      <c r="CX14" s="626"/>
      <c r="CY14" s="563">
        <v>4386980</v>
      </c>
      <c r="CZ14" s="576"/>
      <c r="DA14" s="576"/>
      <c r="DB14" s="576"/>
      <c r="DC14" s="576"/>
      <c r="DD14" s="576"/>
      <c r="DE14" s="576"/>
      <c r="DF14" s="576"/>
      <c r="DG14" s="576"/>
      <c r="DH14" s="576"/>
      <c r="DI14" s="576"/>
      <c r="DJ14" s="576"/>
      <c r="DK14" s="577"/>
      <c r="DL14" s="563">
        <v>18493704</v>
      </c>
      <c r="DM14" s="576"/>
      <c r="DN14" s="576"/>
      <c r="DO14" s="576"/>
      <c r="DP14" s="576"/>
      <c r="DQ14" s="576"/>
      <c r="DR14" s="576"/>
      <c r="DS14" s="576"/>
      <c r="DT14" s="576"/>
      <c r="DU14" s="576"/>
      <c r="DV14" s="576"/>
      <c r="DW14" s="576"/>
      <c r="DX14" s="633"/>
    </row>
    <row r="15" spans="2:138" ht="11.25" customHeight="1" x14ac:dyDescent="0.15">
      <c r="B15" s="572" t="s">
        <v>210</v>
      </c>
      <c r="C15" s="573"/>
      <c r="D15" s="573"/>
      <c r="E15" s="573"/>
      <c r="F15" s="573"/>
      <c r="G15" s="573"/>
      <c r="H15" s="573"/>
      <c r="I15" s="573"/>
      <c r="J15" s="573"/>
      <c r="K15" s="573"/>
      <c r="L15" s="573"/>
      <c r="M15" s="573"/>
      <c r="N15" s="573"/>
      <c r="O15" s="573"/>
      <c r="P15" s="573"/>
      <c r="Q15" s="574"/>
      <c r="R15" s="575">
        <v>184665016</v>
      </c>
      <c r="S15" s="576"/>
      <c r="T15" s="576"/>
      <c r="U15" s="576"/>
      <c r="V15" s="576"/>
      <c r="W15" s="576"/>
      <c r="X15" s="576"/>
      <c r="Y15" s="577"/>
      <c r="Z15" s="626">
        <v>35.6</v>
      </c>
      <c r="AA15" s="626"/>
      <c r="AB15" s="626"/>
      <c r="AC15" s="626"/>
      <c r="AD15" s="627">
        <v>182365098</v>
      </c>
      <c r="AE15" s="627"/>
      <c r="AF15" s="627"/>
      <c r="AG15" s="627"/>
      <c r="AH15" s="627"/>
      <c r="AI15" s="627"/>
      <c r="AJ15" s="627"/>
      <c r="AK15" s="627"/>
      <c r="AL15" s="624">
        <v>69.099999999999994</v>
      </c>
      <c r="AM15" s="589"/>
      <c r="AN15" s="589"/>
      <c r="AO15" s="604"/>
      <c r="AP15" s="572" t="s">
        <v>211</v>
      </c>
      <c r="AQ15" s="573"/>
      <c r="AR15" s="573"/>
      <c r="AS15" s="573"/>
      <c r="AT15" s="573"/>
      <c r="AU15" s="573"/>
      <c r="AV15" s="573"/>
      <c r="AW15" s="573"/>
      <c r="AX15" s="573"/>
      <c r="AY15" s="573"/>
      <c r="AZ15" s="573"/>
      <c r="BA15" s="573"/>
      <c r="BB15" s="573"/>
      <c r="BC15" s="574"/>
      <c r="BD15" s="575">
        <v>14242485</v>
      </c>
      <c r="BE15" s="576"/>
      <c r="BF15" s="576"/>
      <c r="BG15" s="576"/>
      <c r="BH15" s="576"/>
      <c r="BI15" s="576"/>
      <c r="BJ15" s="576"/>
      <c r="BK15" s="577"/>
      <c r="BL15" s="626">
        <v>17.600000000000001</v>
      </c>
      <c r="BM15" s="626"/>
      <c r="BN15" s="626"/>
      <c r="BO15" s="626"/>
      <c r="BP15" s="627" t="s">
        <v>132</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132</v>
      </c>
      <c r="CN15" s="576"/>
      <c r="CO15" s="576"/>
      <c r="CP15" s="576"/>
      <c r="CQ15" s="576"/>
      <c r="CR15" s="576"/>
      <c r="CS15" s="576"/>
      <c r="CT15" s="577"/>
      <c r="CU15" s="626" t="s">
        <v>132</v>
      </c>
      <c r="CV15" s="626"/>
      <c r="CW15" s="626"/>
      <c r="CX15" s="626"/>
      <c r="CY15" s="563" t="s">
        <v>132</v>
      </c>
      <c r="CZ15" s="576"/>
      <c r="DA15" s="576"/>
      <c r="DB15" s="576"/>
      <c r="DC15" s="576"/>
      <c r="DD15" s="576"/>
      <c r="DE15" s="576"/>
      <c r="DF15" s="576"/>
      <c r="DG15" s="576"/>
      <c r="DH15" s="576"/>
      <c r="DI15" s="576"/>
      <c r="DJ15" s="576"/>
      <c r="DK15" s="577"/>
      <c r="DL15" s="563" t="s">
        <v>132</v>
      </c>
      <c r="DM15" s="576"/>
      <c r="DN15" s="576"/>
      <c r="DO15" s="576"/>
      <c r="DP15" s="576"/>
      <c r="DQ15" s="576"/>
      <c r="DR15" s="576"/>
      <c r="DS15" s="576"/>
      <c r="DT15" s="576"/>
      <c r="DU15" s="576"/>
      <c r="DV15" s="576"/>
      <c r="DW15" s="576"/>
      <c r="DX15" s="633"/>
    </row>
    <row r="16" spans="2:138" ht="11.25" customHeight="1" x14ac:dyDescent="0.15">
      <c r="B16" s="572" t="s">
        <v>213</v>
      </c>
      <c r="C16" s="573"/>
      <c r="D16" s="573"/>
      <c r="E16" s="573"/>
      <c r="F16" s="573"/>
      <c r="G16" s="573"/>
      <c r="H16" s="573"/>
      <c r="I16" s="573"/>
      <c r="J16" s="573"/>
      <c r="K16" s="573"/>
      <c r="L16" s="573"/>
      <c r="M16" s="573"/>
      <c r="N16" s="573"/>
      <c r="O16" s="573"/>
      <c r="P16" s="573"/>
      <c r="Q16" s="574"/>
      <c r="R16" s="575">
        <v>182365098</v>
      </c>
      <c r="S16" s="576"/>
      <c r="T16" s="576"/>
      <c r="U16" s="576"/>
      <c r="V16" s="576"/>
      <c r="W16" s="576"/>
      <c r="X16" s="576"/>
      <c r="Y16" s="577"/>
      <c r="Z16" s="624">
        <v>35.1</v>
      </c>
      <c r="AA16" s="589"/>
      <c r="AB16" s="589"/>
      <c r="AC16" s="625"/>
      <c r="AD16" s="563">
        <v>182365098</v>
      </c>
      <c r="AE16" s="576"/>
      <c r="AF16" s="576"/>
      <c r="AG16" s="576"/>
      <c r="AH16" s="576"/>
      <c r="AI16" s="576"/>
      <c r="AJ16" s="576"/>
      <c r="AK16" s="577"/>
      <c r="AL16" s="624">
        <v>69.099999999999994</v>
      </c>
      <c r="AM16" s="589"/>
      <c r="AN16" s="589"/>
      <c r="AO16" s="604"/>
      <c r="AP16" s="572" t="s">
        <v>214</v>
      </c>
      <c r="AQ16" s="573"/>
      <c r="AR16" s="573"/>
      <c r="AS16" s="573"/>
      <c r="AT16" s="573"/>
      <c r="AU16" s="573"/>
      <c r="AV16" s="573"/>
      <c r="AW16" s="573"/>
      <c r="AX16" s="573"/>
      <c r="AY16" s="573"/>
      <c r="AZ16" s="573"/>
      <c r="BA16" s="573"/>
      <c r="BB16" s="573"/>
      <c r="BC16" s="574"/>
      <c r="BD16" s="575">
        <v>641817</v>
      </c>
      <c r="BE16" s="576"/>
      <c r="BF16" s="576"/>
      <c r="BG16" s="576"/>
      <c r="BH16" s="576"/>
      <c r="BI16" s="576"/>
      <c r="BJ16" s="576"/>
      <c r="BK16" s="577"/>
      <c r="BL16" s="626">
        <v>0.8</v>
      </c>
      <c r="BM16" s="626"/>
      <c r="BN16" s="626"/>
      <c r="BO16" s="626"/>
      <c r="BP16" s="627" t="s">
        <v>132</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93509271</v>
      </c>
      <c r="CN16" s="576"/>
      <c r="CO16" s="576"/>
      <c r="CP16" s="576"/>
      <c r="CQ16" s="576"/>
      <c r="CR16" s="576"/>
      <c r="CS16" s="576"/>
      <c r="CT16" s="577"/>
      <c r="CU16" s="626">
        <v>18.600000000000001</v>
      </c>
      <c r="CV16" s="626"/>
      <c r="CW16" s="626"/>
      <c r="CX16" s="626"/>
      <c r="CY16" s="563">
        <v>7158691</v>
      </c>
      <c r="CZ16" s="576"/>
      <c r="DA16" s="576"/>
      <c r="DB16" s="576"/>
      <c r="DC16" s="576"/>
      <c r="DD16" s="576"/>
      <c r="DE16" s="576"/>
      <c r="DF16" s="576"/>
      <c r="DG16" s="576"/>
      <c r="DH16" s="576"/>
      <c r="DI16" s="576"/>
      <c r="DJ16" s="576"/>
      <c r="DK16" s="577"/>
      <c r="DL16" s="563">
        <v>72037916</v>
      </c>
      <c r="DM16" s="576"/>
      <c r="DN16" s="576"/>
      <c r="DO16" s="576"/>
      <c r="DP16" s="576"/>
      <c r="DQ16" s="576"/>
      <c r="DR16" s="576"/>
      <c r="DS16" s="576"/>
      <c r="DT16" s="576"/>
      <c r="DU16" s="576"/>
      <c r="DV16" s="576"/>
      <c r="DW16" s="576"/>
      <c r="DX16" s="633"/>
    </row>
    <row r="17" spans="2:128" ht="11.25" customHeight="1" x14ac:dyDescent="0.15">
      <c r="B17" s="572" t="s">
        <v>216</v>
      </c>
      <c r="C17" s="573"/>
      <c r="D17" s="573"/>
      <c r="E17" s="573"/>
      <c r="F17" s="573"/>
      <c r="G17" s="573"/>
      <c r="H17" s="573"/>
      <c r="I17" s="573"/>
      <c r="J17" s="573"/>
      <c r="K17" s="573"/>
      <c r="L17" s="573"/>
      <c r="M17" s="573"/>
      <c r="N17" s="573"/>
      <c r="O17" s="573"/>
      <c r="P17" s="573"/>
      <c r="Q17" s="574"/>
      <c r="R17" s="575">
        <v>2231372</v>
      </c>
      <c r="S17" s="576"/>
      <c r="T17" s="576"/>
      <c r="U17" s="576"/>
      <c r="V17" s="576"/>
      <c r="W17" s="576"/>
      <c r="X17" s="576"/>
      <c r="Y17" s="577"/>
      <c r="Z17" s="624">
        <v>0.4</v>
      </c>
      <c r="AA17" s="589"/>
      <c r="AB17" s="589"/>
      <c r="AC17" s="625"/>
      <c r="AD17" s="563" t="s">
        <v>132</v>
      </c>
      <c r="AE17" s="576"/>
      <c r="AF17" s="576"/>
      <c r="AG17" s="576"/>
      <c r="AH17" s="576"/>
      <c r="AI17" s="576"/>
      <c r="AJ17" s="576"/>
      <c r="AK17" s="577"/>
      <c r="AL17" s="624" t="s">
        <v>132</v>
      </c>
      <c r="AM17" s="589"/>
      <c r="AN17" s="589"/>
      <c r="AO17" s="604"/>
      <c r="AP17" s="572" t="s">
        <v>217</v>
      </c>
      <c r="AQ17" s="573"/>
      <c r="AR17" s="573"/>
      <c r="AS17" s="573"/>
      <c r="AT17" s="573"/>
      <c r="AU17" s="573"/>
      <c r="AV17" s="573"/>
      <c r="AW17" s="573"/>
      <c r="AX17" s="573"/>
      <c r="AY17" s="573"/>
      <c r="AZ17" s="573"/>
      <c r="BA17" s="573"/>
      <c r="BB17" s="573"/>
      <c r="BC17" s="574"/>
      <c r="BD17" s="575">
        <v>13600668</v>
      </c>
      <c r="BE17" s="576"/>
      <c r="BF17" s="576"/>
      <c r="BG17" s="576"/>
      <c r="BH17" s="576"/>
      <c r="BI17" s="576"/>
      <c r="BJ17" s="576"/>
      <c r="BK17" s="577"/>
      <c r="BL17" s="626">
        <v>16.8</v>
      </c>
      <c r="BM17" s="626"/>
      <c r="BN17" s="626"/>
      <c r="BO17" s="626"/>
      <c r="BP17" s="627" t="s">
        <v>132</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4540876</v>
      </c>
      <c r="CN17" s="576"/>
      <c r="CO17" s="576"/>
      <c r="CP17" s="576"/>
      <c r="CQ17" s="576"/>
      <c r="CR17" s="576"/>
      <c r="CS17" s="576"/>
      <c r="CT17" s="577"/>
      <c r="CU17" s="626">
        <v>0.9</v>
      </c>
      <c r="CV17" s="626"/>
      <c r="CW17" s="626"/>
      <c r="CX17" s="626"/>
      <c r="CY17" s="563" t="s">
        <v>132</v>
      </c>
      <c r="CZ17" s="576"/>
      <c r="DA17" s="576"/>
      <c r="DB17" s="576"/>
      <c r="DC17" s="576"/>
      <c r="DD17" s="576"/>
      <c r="DE17" s="576"/>
      <c r="DF17" s="576"/>
      <c r="DG17" s="576"/>
      <c r="DH17" s="576"/>
      <c r="DI17" s="576"/>
      <c r="DJ17" s="576"/>
      <c r="DK17" s="577"/>
      <c r="DL17" s="563">
        <v>36863</v>
      </c>
      <c r="DM17" s="576"/>
      <c r="DN17" s="576"/>
      <c r="DO17" s="576"/>
      <c r="DP17" s="576"/>
      <c r="DQ17" s="576"/>
      <c r="DR17" s="576"/>
      <c r="DS17" s="576"/>
      <c r="DT17" s="576"/>
      <c r="DU17" s="576"/>
      <c r="DV17" s="576"/>
      <c r="DW17" s="576"/>
      <c r="DX17" s="633"/>
    </row>
    <row r="18" spans="2:128" ht="11.25" customHeight="1" x14ac:dyDescent="0.15">
      <c r="B18" s="572" t="s">
        <v>219</v>
      </c>
      <c r="C18" s="573"/>
      <c r="D18" s="573"/>
      <c r="E18" s="573"/>
      <c r="F18" s="573"/>
      <c r="G18" s="573"/>
      <c r="H18" s="573"/>
      <c r="I18" s="573"/>
      <c r="J18" s="573"/>
      <c r="K18" s="573"/>
      <c r="L18" s="573"/>
      <c r="M18" s="573"/>
      <c r="N18" s="573"/>
      <c r="O18" s="573"/>
      <c r="P18" s="573"/>
      <c r="Q18" s="574"/>
      <c r="R18" s="575">
        <v>68546</v>
      </c>
      <c r="S18" s="576"/>
      <c r="T18" s="576"/>
      <c r="U18" s="576"/>
      <c r="V18" s="576"/>
      <c r="W18" s="576"/>
      <c r="X18" s="576"/>
      <c r="Y18" s="577"/>
      <c r="Z18" s="624">
        <v>0</v>
      </c>
      <c r="AA18" s="589"/>
      <c r="AB18" s="589"/>
      <c r="AC18" s="625"/>
      <c r="AD18" s="563" t="s">
        <v>132</v>
      </c>
      <c r="AE18" s="576"/>
      <c r="AF18" s="576"/>
      <c r="AG18" s="576"/>
      <c r="AH18" s="576"/>
      <c r="AI18" s="576"/>
      <c r="AJ18" s="576"/>
      <c r="AK18" s="577"/>
      <c r="AL18" s="624" t="s">
        <v>132</v>
      </c>
      <c r="AM18" s="589"/>
      <c r="AN18" s="589"/>
      <c r="AO18" s="604"/>
      <c r="AP18" s="572" t="s">
        <v>220</v>
      </c>
      <c r="AQ18" s="573"/>
      <c r="AR18" s="573"/>
      <c r="AS18" s="573"/>
      <c r="AT18" s="573"/>
      <c r="AU18" s="573"/>
      <c r="AV18" s="573"/>
      <c r="AW18" s="573"/>
      <c r="AX18" s="573"/>
      <c r="AY18" s="573"/>
      <c r="AZ18" s="573"/>
      <c r="BA18" s="573"/>
      <c r="BB18" s="573"/>
      <c r="BC18" s="574"/>
      <c r="BD18" s="575">
        <v>26468083</v>
      </c>
      <c r="BE18" s="576"/>
      <c r="BF18" s="576"/>
      <c r="BG18" s="576"/>
      <c r="BH18" s="576"/>
      <c r="BI18" s="576"/>
      <c r="BJ18" s="576"/>
      <c r="BK18" s="577"/>
      <c r="BL18" s="626">
        <v>32.700000000000003</v>
      </c>
      <c r="BM18" s="626"/>
      <c r="BN18" s="626"/>
      <c r="BO18" s="626"/>
      <c r="BP18" s="627" t="s">
        <v>132</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88470386</v>
      </c>
      <c r="CN18" s="576"/>
      <c r="CO18" s="576"/>
      <c r="CP18" s="576"/>
      <c r="CQ18" s="576"/>
      <c r="CR18" s="576"/>
      <c r="CS18" s="576"/>
      <c r="CT18" s="577"/>
      <c r="CU18" s="626">
        <v>17.600000000000001</v>
      </c>
      <c r="CV18" s="626"/>
      <c r="CW18" s="626"/>
      <c r="CX18" s="626"/>
      <c r="CY18" s="563" t="s">
        <v>132</v>
      </c>
      <c r="CZ18" s="576"/>
      <c r="DA18" s="576"/>
      <c r="DB18" s="576"/>
      <c r="DC18" s="576"/>
      <c r="DD18" s="576"/>
      <c r="DE18" s="576"/>
      <c r="DF18" s="576"/>
      <c r="DG18" s="576"/>
      <c r="DH18" s="576"/>
      <c r="DI18" s="576"/>
      <c r="DJ18" s="576"/>
      <c r="DK18" s="577"/>
      <c r="DL18" s="563">
        <v>86932222</v>
      </c>
      <c r="DM18" s="576"/>
      <c r="DN18" s="576"/>
      <c r="DO18" s="576"/>
      <c r="DP18" s="576"/>
      <c r="DQ18" s="576"/>
      <c r="DR18" s="576"/>
      <c r="DS18" s="576"/>
      <c r="DT18" s="576"/>
      <c r="DU18" s="576"/>
      <c r="DV18" s="576"/>
      <c r="DW18" s="576"/>
      <c r="DX18" s="633"/>
    </row>
    <row r="19" spans="2:128" ht="11.25" customHeight="1" x14ac:dyDescent="0.15">
      <c r="B19" s="572" t="s">
        <v>222</v>
      </c>
      <c r="C19" s="573"/>
      <c r="D19" s="573"/>
      <c r="E19" s="573"/>
      <c r="F19" s="573"/>
      <c r="G19" s="573"/>
      <c r="H19" s="573"/>
      <c r="I19" s="573"/>
      <c r="J19" s="573"/>
      <c r="K19" s="573"/>
      <c r="L19" s="573"/>
      <c r="M19" s="573"/>
      <c r="N19" s="573"/>
      <c r="O19" s="573"/>
      <c r="P19" s="573"/>
      <c r="Q19" s="574"/>
      <c r="R19" s="575">
        <v>280111412</v>
      </c>
      <c r="S19" s="576"/>
      <c r="T19" s="576"/>
      <c r="U19" s="576"/>
      <c r="V19" s="576"/>
      <c r="W19" s="576"/>
      <c r="X19" s="576"/>
      <c r="Y19" s="577"/>
      <c r="Z19" s="624">
        <v>54</v>
      </c>
      <c r="AA19" s="589"/>
      <c r="AB19" s="589"/>
      <c r="AC19" s="625"/>
      <c r="AD19" s="563">
        <v>262517860</v>
      </c>
      <c r="AE19" s="576"/>
      <c r="AF19" s="576"/>
      <c r="AG19" s="576"/>
      <c r="AH19" s="576"/>
      <c r="AI19" s="576"/>
      <c r="AJ19" s="576"/>
      <c r="AK19" s="577"/>
      <c r="AL19" s="624">
        <v>99.5</v>
      </c>
      <c r="AM19" s="589"/>
      <c r="AN19" s="589"/>
      <c r="AO19" s="604"/>
      <c r="AP19" s="572" t="s">
        <v>223</v>
      </c>
      <c r="AQ19" s="573"/>
      <c r="AR19" s="573"/>
      <c r="AS19" s="573"/>
      <c r="AT19" s="573"/>
      <c r="AU19" s="573"/>
      <c r="AV19" s="573"/>
      <c r="AW19" s="573"/>
      <c r="AX19" s="573"/>
      <c r="AY19" s="573"/>
      <c r="AZ19" s="573"/>
      <c r="BA19" s="573"/>
      <c r="BB19" s="573"/>
      <c r="BC19" s="574"/>
      <c r="BD19" s="575">
        <v>1251159</v>
      </c>
      <c r="BE19" s="576"/>
      <c r="BF19" s="576"/>
      <c r="BG19" s="576"/>
      <c r="BH19" s="576"/>
      <c r="BI19" s="576"/>
      <c r="BJ19" s="576"/>
      <c r="BK19" s="577"/>
      <c r="BL19" s="626">
        <v>1.5</v>
      </c>
      <c r="BM19" s="626"/>
      <c r="BN19" s="626"/>
      <c r="BO19" s="626"/>
      <c r="BP19" s="627" t="s">
        <v>132</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v>3754</v>
      </c>
      <c r="CN19" s="576"/>
      <c r="CO19" s="576"/>
      <c r="CP19" s="576"/>
      <c r="CQ19" s="576"/>
      <c r="CR19" s="576"/>
      <c r="CS19" s="576"/>
      <c r="CT19" s="577"/>
      <c r="CU19" s="626">
        <v>0</v>
      </c>
      <c r="CV19" s="626"/>
      <c r="CW19" s="626"/>
      <c r="CX19" s="626"/>
      <c r="CY19" s="563" t="s">
        <v>132</v>
      </c>
      <c r="CZ19" s="576"/>
      <c r="DA19" s="576"/>
      <c r="DB19" s="576"/>
      <c r="DC19" s="576"/>
      <c r="DD19" s="576"/>
      <c r="DE19" s="576"/>
      <c r="DF19" s="576"/>
      <c r="DG19" s="576"/>
      <c r="DH19" s="576"/>
      <c r="DI19" s="576"/>
      <c r="DJ19" s="576"/>
      <c r="DK19" s="577"/>
      <c r="DL19" s="563">
        <v>3754</v>
      </c>
      <c r="DM19" s="576"/>
      <c r="DN19" s="576"/>
      <c r="DO19" s="576"/>
      <c r="DP19" s="576"/>
      <c r="DQ19" s="576"/>
      <c r="DR19" s="576"/>
      <c r="DS19" s="576"/>
      <c r="DT19" s="576"/>
      <c r="DU19" s="576"/>
      <c r="DV19" s="576"/>
      <c r="DW19" s="576"/>
      <c r="DX19" s="633"/>
    </row>
    <row r="20" spans="2:128" ht="11.25" customHeight="1" x14ac:dyDescent="0.15">
      <c r="B20" s="572" t="s">
        <v>225</v>
      </c>
      <c r="C20" s="573"/>
      <c r="D20" s="573"/>
      <c r="E20" s="573"/>
      <c r="F20" s="573"/>
      <c r="G20" s="573"/>
      <c r="H20" s="573"/>
      <c r="I20" s="573"/>
      <c r="J20" s="573"/>
      <c r="K20" s="573"/>
      <c r="L20" s="573"/>
      <c r="M20" s="573"/>
      <c r="N20" s="573"/>
      <c r="O20" s="573"/>
      <c r="P20" s="573"/>
      <c r="Q20" s="574"/>
      <c r="R20" s="575">
        <v>220331</v>
      </c>
      <c r="S20" s="576"/>
      <c r="T20" s="576"/>
      <c r="U20" s="576"/>
      <c r="V20" s="576"/>
      <c r="W20" s="576"/>
      <c r="X20" s="576"/>
      <c r="Y20" s="577"/>
      <c r="Z20" s="624">
        <v>0</v>
      </c>
      <c r="AA20" s="589"/>
      <c r="AB20" s="589"/>
      <c r="AC20" s="625"/>
      <c r="AD20" s="563">
        <v>220331</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707397</v>
      </c>
      <c r="BE20" s="576"/>
      <c r="BF20" s="576"/>
      <c r="BG20" s="576"/>
      <c r="BH20" s="576"/>
      <c r="BI20" s="576"/>
      <c r="BJ20" s="576"/>
      <c r="BK20" s="577"/>
      <c r="BL20" s="626">
        <v>0.9</v>
      </c>
      <c r="BM20" s="626"/>
      <c r="BN20" s="626"/>
      <c r="BO20" s="626"/>
      <c r="BP20" s="627" t="s">
        <v>132</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132</v>
      </c>
      <c r="CN20" s="576"/>
      <c r="CO20" s="576"/>
      <c r="CP20" s="576"/>
      <c r="CQ20" s="576"/>
      <c r="CR20" s="576"/>
      <c r="CS20" s="576"/>
      <c r="CT20" s="577"/>
      <c r="CU20" s="626" t="s">
        <v>132</v>
      </c>
      <c r="CV20" s="626"/>
      <c r="CW20" s="626"/>
      <c r="CX20" s="626"/>
      <c r="CY20" s="563" t="s">
        <v>132</v>
      </c>
      <c r="CZ20" s="576"/>
      <c r="DA20" s="576"/>
      <c r="DB20" s="576"/>
      <c r="DC20" s="576"/>
      <c r="DD20" s="576"/>
      <c r="DE20" s="576"/>
      <c r="DF20" s="576"/>
      <c r="DG20" s="576"/>
      <c r="DH20" s="576"/>
      <c r="DI20" s="576"/>
      <c r="DJ20" s="576"/>
      <c r="DK20" s="577"/>
      <c r="DL20" s="563" t="s">
        <v>132</v>
      </c>
      <c r="DM20" s="576"/>
      <c r="DN20" s="576"/>
      <c r="DO20" s="576"/>
      <c r="DP20" s="576"/>
      <c r="DQ20" s="576"/>
      <c r="DR20" s="576"/>
      <c r="DS20" s="576"/>
      <c r="DT20" s="576"/>
      <c r="DU20" s="576"/>
      <c r="DV20" s="576"/>
      <c r="DW20" s="576"/>
      <c r="DX20" s="633"/>
    </row>
    <row r="21" spans="2:128" ht="11.25" customHeight="1" x14ac:dyDescent="0.15">
      <c r="B21" s="572" t="s">
        <v>228</v>
      </c>
      <c r="C21" s="573"/>
      <c r="D21" s="573"/>
      <c r="E21" s="573"/>
      <c r="F21" s="573"/>
      <c r="G21" s="573"/>
      <c r="H21" s="573"/>
      <c r="I21" s="573"/>
      <c r="J21" s="573"/>
      <c r="K21" s="573"/>
      <c r="L21" s="573"/>
      <c r="M21" s="573"/>
      <c r="N21" s="573"/>
      <c r="O21" s="573"/>
      <c r="P21" s="573"/>
      <c r="Q21" s="574"/>
      <c r="R21" s="575">
        <v>1854576</v>
      </c>
      <c r="S21" s="576"/>
      <c r="T21" s="576"/>
      <c r="U21" s="576"/>
      <c r="V21" s="576"/>
      <c r="W21" s="576"/>
      <c r="X21" s="576"/>
      <c r="Y21" s="577"/>
      <c r="Z21" s="624">
        <v>0.4</v>
      </c>
      <c r="AA21" s="589"/>
      <c r="AB21" s="589"/>
      <c r="AC21" s="625"/>
      <c r="AD21" s="563" t="s">
        <v>132</v>
      </c>
      <c r="AE21" s="576"/>
      <c r="AF21" s="576"/>
      <c r="AG21" s="576"/>
      <c r="AH21" s="576"/>
      <c r="AI21" s="576"/>
      <c r="AJ21" s="576"/>
      <c r="AK21" s="577"/>
      <c r="AL21" s="624" t="s">
        <v>132</v>
      </c>
      <c r="AM21" s="589"/>
      <c r="AN21" s="589"/>
      <c r="AO21" s="604"/>
      <c r="AP21" s="630" t="s">
        <v>229</v>
      </c>
      <c r="AQ21" s="631"/>
      <c r="AR21" s="631"/>
      <c r="AS21" s="631"/>
      <c r="AT21" s="631"/>
      <c r="AU21" s="631"/>
      <c r="AV21" s="631"/>
      <c r="AW21" s="631"/>
      <c r="AX21" s="631"/>
      <c r="AY21" s="631"/>
      <c r="AZ21" s="631"/>
      <c r="BA21" s="631"/>
      <c r="BB21" s="631"/>
      <c r="BC21" s="632"/>
      <c r="BD21" s="575">
        <v>143303</v>
      </c>
      <c r="BE21" s="576"/>
      <c r="BF21" s="576"/>
      <c r="BG21" s="576"/>
      <c r="BH21" s="576"/>
      <c r="BI21" s="576"/>
      <c r="BJ21" s="576"/>
      <c r="BK21" s="577"/>
      <c r="BL21" s="626">
        <v>0.2</v>
      </c>
      <c r="BM21" s="626"/>
      <c r="BN21" s="626"/>
      <c r="BO21" s="626"/>
      <c r="BP21" s="627" t="s">
        <v>132</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200067</v>
      </c>
      <c r="CN21" s="576"/>
      <c r="CO21" s="576"/>
      <c r="CP21" s="576"/>
      <c r="CQ21" s="576"/>
      <c r="CR21" s="576"/>
      <c r="CS21" s="576"/>
      <c r="CT21" s="577"/>
      <c r="CU21" s="626">
        <v>0</v>
      </c>
      <c r="CV21" s="626"/>
      <c r="CW21" s="626"/>
      <c r="CX21" s="626"/>
      <c r="CY21" s="563" t="s">
        <v>132</v>
      </c>
      <c r="CZ21" s="576"/>
      <c r="DA21" s="576"/>
      <c r="DB21" s="576"/>
      <c r="DC21" s="576"/>
      <c r="DD21" s="576"/>
      <c r="DE21" s="576"/>
      <c r="DF21" s="576"/>
      <c r="DG21" s="576"/>
      <c r="DH21" s="576"/>
      <c r="DI21" s="576"/>
      <c r="DJ21" s="576"/>
      <c r="DK21" s="577"/>
      <c r="DL21" s="563">
        <v>200067</v>
      </c>
      <c r="DM21" s="576"/>
      <c r="DN21" s="576"/>
      <c r="DO21" s="576"/>
      <c r="DP21" s="576"/>
      <c r="DQ21" s="576"/>
      <c r="DR21" s="576"/>
      <c r="DS21" s="576"/>
      <c r="DT21" s="576"/>
      <c r="DU21" s="576"/>
      <c r="DV21" s="576"/>
      <c r="DW21" s="576"/>
      <c r="DX21" s="633"/>
    </row>
    <row r="22" spans="2:128" ht="11.25" customHeight="1" x14ac:dyDescent="0.15">
      <c r="B22" s="572" t="s">
        <v>231</v>
      </c>
      <c r="C22" s="573"/>
      <c r="D22" s="573"/>
      <c r="E22" s="573"/>
      <c r="F22" s="573"/>
      <c r="G22" s="573"/>
      <c r="H22" s="573"/>
      <c r="I22" s="573"/>
      <c r="J22" s="573"/>
      <c r="K22" s="573"/>
      <c r="L22" s="573"/>
      <c r="M22" s="573"/>
      <c r="N22" s="573"/>
      <c r="O22" s="573"/>
      <c r="P22" s="573"/>
      <c r="Q22" s="574"/>
      <c r="R22" s="575">
        <v>3777566</v>
      </c>
      <c r="S22" s="576"/>
      <c r="T22" s="576"/>
      <c r="U22" s="576"/>
      <c r="V22" s="576"/>
      <c r="W22" s="576"/>
      <c r="X22" s="576"/>
      <c r="Y22" s="577"/>
      <c r="Z22" s="624">
        <v>0.7</v>
      </c>
      <c r="AA22" s="589"/>
      <c r="AB22" s="589"/>
      <c r="AC22" s="625"/>
      <c r="AD22" s="563">
        <v>512380</v>
      </c>
      <c r="AE22" s="576"/>
      <c r="AF22" s="576"/>
      <c r="AG22" s="576"/>
      <c r="AH22" s="576"/>
      <c r="AI22" s="576"/>
      <c r="AJ22" s="576"/>
      <c r="AK22" s="577"/>
      <c r="AL22" s="624">
        <v>0.2</v>
      </c>
      <c r="AM22" s="589"/>
      <c r="AN22" s="589"/>
      <c r="AO22" s="604"/>
      <c r="AP22" s="630" t="s">
        <v>232</v>
      </c>
      <c r="AQ22" s="631"/>
      <c r="AR22" s="631"/>
      <c r="AS22" s="631"/>
      <c r="AT22" s="631"/>
      <c r="AU22" s="631"/>
      <c r="AV22" s="631"/>
      <c r="AW22" s="631"/>
      <c r="AX22" s="631"/>
      <c r="AY22" s="631"/>
      <c r="AZ22" s="631"/>
      <c r="BA22" s="631"/>
      <c r="BB22" s="631"/>
      <c r="BC22" s="632"/>
      <c r="BD22" s="575">
        <v>655744</v>
      </c>
      <c r="BE22" s="576"/>
      <c r="BF22" s="576"/>
      <c r="BG22" s="576"/>
      <c r="BH22" s="576"/>
      <c r="BI22" s="576"/>
      <c r="BJ22" s="576"/>
      <c r="BK22" s="577"/>
      <c r="BL22" s="626">
        <v>0.8</v>
      </c>
      <c r="BM22" s="626"/>
      <c r="BN22" s="626"/>
      <c r="BO22" s="626"/>
      <c r="BP22" s="627" t="s">
        <v>132</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308954</v>
      </c>
      <c r="CN22" s="576"/>
      <c r="CO22" s="576"/>
      <c r="CP22" s="576"/>
      <c r="CQ22" s="576"/>
      <c r="CR22" s="576"/>
      <c r="CS22" s="576"/>
      <c r="CT22" s="577"/>
      <c r="CU22" s="626">
        <v>0.1</v>
      </c>
      <c r="CV22" s="626"/>
      <c r="CW22" s="626"/>
      <c r="CX22" s="626"/>
      <c r="CY22" s="563" t="s">
        <v>132</v>
      </c>
      <c r="CZ22" s="576"/>
      <c r="DA22" s="576"/>
      <c r="DB22" s="576"/>
      <c r="DC22" s="576"/>
      <c r="DD22" s="576"/>
      <c r="DE22" s="576"/>
      <c r="DF22" s="576"/>
      <c r="DG22" s="576"/>
      <c r="DH22" s="576"/>
      <c r="DI22" s="576"/>
      <c r="DJ22" s="576"/>
      <c r="DK22" s="577"/>
      <c r="DL22" s="563">
        <v>308954</v>
      </c>
      <c r="DM22" s="576"/>
      <c r="DN22" s="576"/>
      <c r="DO22" s="576"/>
      <c r="DP22" s="576"/>
      <c r="DQ22" s="576"/>
      <c r="DR22" s="576"/>
      <c r="DS22" s="576"/>
      <c r="DT22" s="576"/>
      <c r="DU22" s="576"/>
      <c r="DV22" s="576"/>
      <c r="DW22" s="576"/>
      <c r="DX22" s="633"/>
    </row>
    <row r="23" spans="2:128" ht="11.25" customHeight="1" x14ac:dyDescent="0.15">
      <c r="B23" s="572" t="s">
        <v>234</v>
      </c>
      <c r="C23" s="573"/>
      <c r="D23" s="573"/>
      <c r="E23" s="573"/>
      <c r="F23" s="573"/>
      <c r="G23" s="573"/>
      <c r="H23" s="573"/>
      <c r="I23" s="573"/>
      <c r="J23" s="573"/>
      <c r="K23" s="573"/>
      <c r="L23" s="573"/>
      <c r="M23" s="573"/>
      <c r="N23" s="573"/>
      <c r="O23" s="573"/>
      <c r="P23" s="573"/>
      <c r="Q23" s="574"/>
      <c r="R23" s="575">
        <v>1182686</v>
      </c>
      <c r="S23" s="576"/>
      <c r="T23" s="576"/>
      <c r="U23" s="576"/>
      <c r="V23" s="576"/>
      <c r="W23" s="576"/>
      <c r="X23" s="576"/>
      <c r="Y23" s="577"/>
      <c r="Z23" s="624">
        <v>0.2</v>
      </c>
      <c r="AA23" s="589"/>
      <c r="AB23" s="589"/>
      <c r="AC23" s="625"/>
      <c r="AD23" s="563" t="s">
        <v>132</v>
      </c>
      <c r="AE23" s="576"/>
      <c r="AF23" s="576"/>
      <c r="AG23" s="576"/>
      <c r="AH23" s="576"/>
      <c r="AI23" s="576"/>
      <c r="AJ23" s="576"/>
      <c r="AK23" s="577"/>
      <c r="AL23" s="624" t="s">
        <v>132</v>
      </c>
      <c r="AM23" s="589"/>
      <c r="AN23" s="589"/>
      <c r="AO23" s="604"/>
      <c r="AP23" s="630" t="s">
        <v>235</v>
      </c>
      <c r="AQ23" s="631"/>
      <c r="AR23" s="631"/>
      <c r="AS23" s="631"/>
      <c r="AT23" s="631"/>
      <c r="AU23" s="631"/>
      <c r="AV23" s="631"/>
      <c r="AW23" s="631"/>
      <c r="AX23" s="631"/>
      <c r="AY23" s="631"/>
      <c r="AZ23" s="631"/>
      <c r="BA23" s="631"/>
      <c r="BB23" s="631"/>
      <c r="BC23" s="632"/>
      <c r="BD23" s="575">
        <v>5262696</v>
      </c>
      <c r="BE23" s="576"/>
      <c r="BF23" s="576"/>
      <c r="BG23" s="576"/>
      <c r="BH23" s="576"/>
      <c r="BI23" s="576"/>
      <c r="BJ23" s="576"/>
      <c r="BK23" s="577"/>
      <c r="BL23" s="626">
        <v>6.5</v>
      </c>
      <c r="BM23" s="626"/>
      <c r="BN23" s="626"/>
      <c r="BO23" s="626"/>
      <c r="BP23" s="627" t="s">
        <v>132</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290326</v>
      </c>
      <c r="CN23" s="576"/>
      <c r="CO23" s="576"/>
      <c r="CP23" s="576"/>
      <c r="CQ23" s="576"/>
      <c r="CR23" s="576"/>
      <c r="CS23" s="576"/>
      <c r="CT23" s="577"/>
      <c r="CU23" s="626">
        <v>0.1</v>
      </c>
      <c r="CV23" s="626"/>
      <c r="CW23" s="626"/>
      <c r="CX23" s="626"/>
      <c r="CY23" s="563" t="s">
        <v>132</v>
      </c>
      <c r="CZ23" s="576"/>
      <c r="DA23" s="576"/>
      <c r="DB23" s="576"/>
      <c r="DC23" s="576"/>
      <c r="DD23" s="576"/>
      <c r="DE23" s="576"/>
      <c r="DF23" s="576"/>
      <c r="DG23" s="576"/>
      <c r="DH23" s="576"/>
      <c r="DI23" s="576"/>
      <c r="DJ23" s="576"/>
      <c r="DK23" s="577"/>
      <c r="DL23" s="563">
        <v>290326</v>
      </c>
      <c r="DM23" s="576"/>
      <c r="DN23" s="576"/>
      <c r="DO23" s="576"/>
      <c r="DP23" s="576"/>
      <c r="DQ23" s="576"/>
      <c r="DR23" s="576"/>
      <c r="DS23" s="576"/>
      <c r="DT23" s="576"/>
      <c r="DU23" s="576"/>
      <c r="DV23" s="576"/>
      <c r="DW23" s="576"/>
      <c r="DX23" s="633"/>
    </row>
    <row r="24" spans="2:128" ht="11.25" customHeight="1" x14ac:dyDescent="0.15">
      <c r="B24" s="572" t="s">
        <v>237</v>
      </c>
      <c r="C24" s="573"/>
      <c r="D24" s="573"/>
      <c r="E24" s="573"/>
      <c r="F24" s="573"/>
      <c r="G24" s="573"/>
      <c r="H24" s="573"/>
      <c r="I24" s="573"/>
      <c r="J24" s="573"/>
      <c r="K24" s="573"/>
      <c r="L24" s="573"/>
      <c r="M24" s="573"/>
      <c r="N24" s="573"/>
      <c r="O24" s="573"/>
      <c r="P24" s="573"/>
      <c r="Q24" s="574"/>
      <c r="R24" s="575">
        <v>73801978</v>
      </c>
      <c r="S24" s="576"/>
      <c r="T24" s="576"/>
      <c r="U24" s="576"/>
      <c r="V24" s="576"/>
      <c r="W24" s="576"/>
      <c r="X24" s="576"/>
      <c r="Y24" s="577"/>
      <c r="Z24" s="624">
        <v>14.2</v>
      </c>
      <c r="AA24" s="589"/>
      <c r="AB24" s="589"/>
      <c r="AC24" s="625"/>
      <c r="AD24" s="563" t="s">
        <v>132</v>
      </c>
      <c r="AE24" s="576"/>
      <c r="AF24" s="576"/>
      <c r="AG24" s="576"/>
      <c r="AH24" s="576"/>
      <c r="AI24" s="576"/>
      <c r="AJ24" s="576"/>
      <c r="AK24" s="577"/>
      <c r="AL24" s="624" t="s">
        <v>132</v>
      </c>
      <c r="AM24" s="589"/>
      <c r="AN24" s="589"/>
      <c r="AO24" s="604"/>
      <c r="AP24" s="630" t="s">
        <v>238</v>
      </c>
      <c r="AQ24" s="631"/>
      <c r="AR24" s="631"/>
      <c r="AS24" s="631"/>
      <c r="AT24" s="631"/>
      <c r="AU24" s="631"/>
      <c r="AV24" s="631"/>
      <c r="AW24" s="631"/>
      <c r="AX24" s="631"/>
      <c r="AY24" s="631"/>
      <c r="AZ24" s="631"/>
      <c r="BA24" s="631"/>
      <c r="BB24" s="631"/>
      <c r="BC24" s="632"/>
      <c r="BD24" s="575">
        <v>8070921</v>
      </c>
      <c r="BE24" s="576"/>
      <c r="BF24" s="576"/>
      <c r="BG24" s="576"/>
      <c r="BH24" s="576"/>
      <c r="BI24" s="576"/>
      <c r="BJ24" s="576"/>
      <c r="BK24" s="577"/>
      <c r="BL24" s="626">
        <v>10</v>
      </c>
      <c r="BM24" s="626"/>
      <c r="BN24" s="626"/>
      <c r="BO24" s="626"/>
      <c r="BP24" s="627" t="s">
        <v>132</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13166930</v>
      </c>
      <c r="CN24" s="576"/>
      <c r="CO24" s="576"/>
      <c r="CP24" s="576"/>
      <c r="CQ24" s="576"/>
      <c r="CR24" s="576"/>
      <c r="CS24" s="576"/>
      <c r="CT24" s="577"/>
      <c r="CU24" s="626">
        <v>2.6</v>
      </c>
      <c r="CV24" s="626"/>
      <c r="CW24" s="626"/>
      <c r="CX24" s="626"/>
      <c r="CY24" s="563" t="s">
        <v>132</v>
      </c>
      <c r="CZ24" s="576"/>
      <c r="DA24" s="576"/>
      <c r="DB24" s="576"/>
      <c r="DC24" s="576"/>
      <c r="DD24" s="576"/>
      <c r="DE24" s="576"/>
      <c r="DF24" s="576"/>
      <c r="DG24" s="576"/>
      <c r="DH24" s="576"/>
      <c r="DI24" s="576"/>
      <c r="DJ24" s="576"/>
      <c r="DK24" s="577"/>
      <c r="DL24" s="563">
        <v>13166930</v>
      </c>
      <c r="DM24" s="576"/>
      <c r="DN24" s="576"/>
      <c r="DO24" s="576"/>
      <c r="DP24" s="576"/>
      <c r="DQ24" s="576"/>
      <c r="DR24" s="576"/>
      <c r="DS24" s="576"/>
      <c r="DT24" s="576"/>
      <c r="DU24" s="576"/>
      <c r="DV24" s="576"/>
      <c r="DW24" s="576"/>
      <c r="DX24" s="633"/>
    </row>
    <row r="25" spans="2:128" ht="11.25" customHeight="1" x14ac:dyDescent="0.15">
      <c r="B25" s="572" t="s">
        <v>240</v>
      </c>
      <c r="C25" s="573"/>
      <c r="D25" s="573"/>
      <c r="E25" s="573"/>
      <c r="F25" s="573"/>
      <c r="G25" s="573"/>
      <c r="H25" s="573"/>
      <c r="I25" s="573"/>
      <c r="J25" s="573"/>
      <c r="K25" s="573"/>
      <c r="L25" s="573"/>
      <c r="M25" s="573"/>
      <c r="N25" s="573"/>
      <c r="O25" s="573"/>
      <c r="P25" s="573"/>
      <c r="Q25" s="574"/>
      <c r="R25" s="575" t="s">
        <v>132</v>
      </c>
      <c r="S25" s="576"/>
      <c r="T25" s="576"/>
      <c r="U25" s="576"/>
      <c r="V25" s="576"/>
      <c r="W25" s="576"/>
      <c r="X25" s="576"/>
      <c r="Y25" s="577"/>
      <c r="Z25" s="624" t="s">
        <v>132</v>
      </c>
      <c r="AA25" s="589"/>
      <c r="AB25" s="589"/>
      <c r="AC25" s="625"/>
      <c r="AD25" s="563" t="s">
        <v>132</v>
      </c>
      <c r="AE25" s="576"/>
      <c r="AF25" s="576"/>
      <c r="AG25" s="576"/>
      <c r="AH25" s="576"/>
      <c r="AI25" s="576"/>
      <c r="AJ25" s="576"/>
      <c r="AK25" s="577"/>
      <c r="AL25" s="624" t="s">
        <v>132</v>
      </c>
      <c r="AM25" s="589"/>
      <c r="AN25" s="589"/>
      <c r="AO25" s="604"/>
      <c r="AP25" s="630" t="s">
        <v>241</v>
      </c>
      <c r="AQ25" s="631"/>
      <c r="AR25" s="631"/>
      <c r="AS25" s="631"/>
      <c r="AT25" s="631"/>
      <c r="AU25" s="631"/>
      <c r="AV25" s="631"/>
      <c r="AW25" s="631"/>
      <c r="AX25" s="631"/>
      <c r="AY25" s="631"/>
      <c r="AZ25" s="631"/>
      <c r="BA25" s="631"/>
      <c r="BB25" s="631"/>
      <c r="BC25" s="632"/>
      <c r="BD25" s="575">
        <v>1240</v>
      </c>
      <c r="BE25" s="576"/>
      <c r="BF25" s="576"/>
      <c r="BG25" s="576"/>
      <c r="BH25" s="576"/>
      <c r="BI25" s="576"/>
      <c r="BJ25" s="576"/>
      <c r="BK25" s="577"/>
      <c r="BL25" s="626">
        <v>0</v>
      </c>
      <c r="BM25" s="626"/>
      <c r="BN25" s="626"/>
      <c r="BO25" s="626"/>
      <c r="BP25" s="627" t="s">
        <v>132</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102024</v>
      </c>
      <c r="CN25" s="576"/>
      <c r="CO25" s="576"/>
      <c r="CP25" s="576"/>
      <c r="CQ25" s="576"/>
      <c r="CR25" s="576"/>
      <c r="CS25" s="576"/>
      <c r="CT25" s="577"/>
      <c r="CU25" s="626">
        <v>0</v>
      </c>
      <c r="CV25" s="626"/>
      <c r="CW25" s="626"/>
      <c r="CX25" s="626"/>
      <c r="CY25" s="563" t="s">
        <v>132</v>
      </c>
      <c r="CZ25" s="576"/>
      <c r="DA25" s="576"/>
      <c r="DB25" s="576"/>
      <c r="DC25" s="576"/>
      <c r="DD25" s="576"/>
      <c r="DE25" s="576"/>
      <c r="DF25" s="576"/>
      <c r="DG25" s="576"/>
      <c r="DH25" s="576"/>
      <c r="DI25" s="576"/>
      <c r="DJ25" s="576"/>
      <c r="DK25" s="577"/>
      <c r="DL25" s="563">
        <v>102024</v>
      </c>
      <c r="DM25" s="576"/>
      <c r="DN25" s="576"/>
      <c r="DO25" s="576"/>
      <c r="DP25" s="576"/>
      <c r="DQ25" s="576"/>
      <c r="DR25" s="576"/>
      <c r="DS25" s="576"/>
      <c r="DT25" s="576"/>
      <c r="DU25" s="576"/>
      <c r="DV25" s="576"/>
      <c r="DW25" s="576"/>
      <c r="DX25" s="633"/>
    </row>
    <row r="26" spans="2:128" ht="11.25" customHeight="1" x14ac:dyDescent="0.15">
      <c r="B26" s="572" t="s">
        <v>243</v>
      </c>
      <c r="C26" s="573"/>
      <c r="D26" s="573"/>
      <c r="E26" s="573"/>
      <c r="F26" s="573"/>
      <c r="G26" s="573"/>
      <c r="H26" s="573"/>
      <c r="I26" s="573"/>
      <c r="J26" s="573"/>
      <c r="K26" s="573"/>
      <c r="L26" s="573"/>
      <c r="M26" s="573"/>
      <c r="N26" s="573"/>
      <c r="O26" s="573"/>
      <c r="P26" s="573"/>
      <c r="Q26" s="574"/>
      <c r="R26" s="575">
        <v>2936126</v>
      </c>
      <c r="S26" s="576"/>
      <c r="T26" s="576"/>
      <c r="U26" s="576"/>
      <c r="V26" s="576"/>
      <c r="W26" s="576"/>
      <c r="X26" s="576"/>
      <c r="Y26" s="577"/>
      <c r="Z26" s="624">
        <v>0.6</v>
      </c>
      <c r="AA26" s="589"/>
      <c r="AB26" s="589"/>
      <c r="AC26" s="625"/>
      <c r="AD26" s="563">
        <v>551872</v>
      </c>
      <c r="AE26" s="576"/>
      <c r="AF26" s="576"/>
      <c r="AG26" s="576"/>
      <c r="AH26" s="576"/>
      <c r="AI26" s="576"/>
      <c r="AJ26" s="576"/>
      <c r="AK26" s="577"/>
      <c r="AL26" s="624">
        <v>0.2</v>
      </c>
      <c r="AM26" s="589"/>
      <c r="AN26" s="589"/>
      <c r="AO26" s="604"/>
      <c r="AP26" s="630" t="s">
        <v>244</v>
      </c>
      <c r="AQ26" s="631"/>
      <c r="AR26" s="631"/>
      <c r="AS26" s="631"/>
      <c r="AT26" s="631"/>
      <c r="AU26" s="631"/>
      <c r="AV26" s="631"/>
      <c r="AW26" s="631"/>
      <c r="AX26" s="631"/>
      <c r="AY26" s="631"/>
      <c r="AZ26" s="631"/>
      <c r="BA26" s="631"/>
      <c r="BB26" s="631"/>
      <c r="BC26" s="632"/>
      <c r="BD26" s="575" t="s">
        <v>132</v>
      </c>
      <c r="BE26" s="576"/>
      <c r="BF26" s="576"/>
      <c r="BG26" s="576"/>
      <c r="BH26" s="576"/>
      <c r="BI26" s="576"/>
      <c r="BJ26" s="576"/>
      <c r="BK26" s="577"/>
      <c r="BL26" s="626" t="s">
        <v>132</v>
      </c>
      <c r="BM26" s="626"/>
      <c r="BN26" s="626"/>
      <c r="BO26" s="626"/>
      <c r="BP26" s="627" t="s">
        <v>132</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132</v>
      </c>
      <c r="CN26" s="576"/>
      <c r="CO26" s="576"/>
      <c r="CP26" s="576"/>
      <c r="CQ26" s="576"/>
      <c r="CR26" s="576"/>
      <c r="CS26" s="576"/>
      <c r="CT26" s="577"/>
      <c r="CU26" s="626" t="s">
        <v>132</v>
      </c>
      <c r="CV26" s="626"/>
      <c r="CW26" s="626"/>
      <c r="CX26" s="626"/>
      <c r="CY26" s="563" t="s">
        <v>132</v>
      </c>
      <c r="CZ26" s="576"/>
      <c r="DA26" s="576"/>
      <c r="DB26" s="576"/>
      <c r="DC26" s="576"/>
      <c r="DD26" s="576"/>
      <c r="DE26" s="576"/>
      <c r="DF26" s="576"/>
      <c r="DG26" s="576"/>
      <c r="DH26" s="576"/>
      <c r="DI26" s="576"/>
      <c r="DJ26" s="576"/>
      <c r="DK26" s="577"/>
      <c r="DL26" s="563" t="s">
        <v>132</v>
      </c>
      <c r="DM26" s="576"/>
      <c r="DN26" s="576"/>
      <c r="DO26" s="576"/>
      <c r="DP26" s="576"/>
      <c r="DQ26" s="576"/>
      <c r="DR26" s="576"/>
      <c r="DS26" s="576"/>
      <c r="DT26" s="576"/>
      <c r="DU26" s="576"/>
      <c r="DV26" s="576"/>
      <c r="DW26" s="576"/>
      <c r="DX26" s="633"/>
    </row>
    <row r="27" spans="2:128" ht="11.25" customHeight="1" x14ac:dyDescent="0.15">
      <c r="B27" s="572" t="s">
        <v>246</v>
      </c>
      <c r="C27" s="573"/>
      <c r="D27" s="573"/>
      <c r="E27" s="573"/>
      <c r="F27" s="573"/>
      <c r="G27" s="573"/>
      <c r="H27" s="573"/>
      <c r="I27" s="573"/>
      <c r="J27" s="573"/>
      <c r="K27" s="573"/>
      <c r="L27" s="573"/>
      <c r="M27" s="573"/>
      <c r="N27" s="573"/>
      <c r="O27" s="573"/>
      <c r="P27" s="573"/>
      <c r="Q27" s="574"/>
      <c r="R27" s="575">
        <v>185571</v>
      </c>
      <c r="S27" s="576"/>
      <c r="T27" s="576"/>
      <c r="U27" s="576"/>
      <c r="V27" s="576"/>
      <c r="W27" s="576"/>
      <c r="X27" s="576"/>
      <c r="Y27" s="577"/>
      <c r="Z27" s="624">
        <v>0</v>
      </c>
      <c r="AA27" s="589"/>
      <c r="AB27" s="589"/>
      <c r="AC27" s="625"/>
      <c r="AD27" s="563" t="s">
        <v>132</v>
      </c>
      <c r="AE27" s="576"/>
      <c r="AF27" s="576"/>
      <c r="AG27" s="576"/>
      <c r="AH27" s="576"/>
      <c r="AI27" s="576"/>
      <c r="AJ27" s="576"/>
      <c r="AK27" s="577"/>
      <c r="AL27" s="624" t="s">
        <v>132</v>
      </c>
      <c r="AM27" s="589"/>
      <c r="AN27" s="589"/>
      <c r="AO27" s="604"/>
      <c r="AP27" s="630" t="s">
        <v>247</v>
      </c>
      <c r="AQ27" s="631"/>
      <c r="AR27" s="631"/>
      <c r="AS27" s="631"/>
      <c r="AT27" s="631"/>
      <c r="AU27" s="631"/>
      <c r="AV27" s="631"/>
      <c r="AW27" s="631"/>
      <c r="AX27" s="631"/>
      <c r="AY27" s="631"/>
      <c r="AZ27" s="631"/>
      <c r="BA27" s="631"/>
      <c r="BB27" s="631"/>
      <c r="BC27" s="632"/>
      <c r="BD27" s="575">
        <v>470513</v>
      </c>
      <c r="BE27" s="576"/>
      <c r="BF27" s="576"/>
      <c r="BG27" s="576"/>
      <c r="BH27" s="576"/>
      <c r="BI27" s="576"/>
      <c r="BJ27" s="576"/>
      <c r="BK27" s="577"/>
      <c r="BL27" s="626">
        <v>0.6</v>
      </c>
      <c r="BM27" s="626"/>
      <c r="BN27" s="626"/>
      <c r="BO27" s="626"/>
      <c r="BP27" s="627" t="s">
        <v>132</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421840</v>
      </c>
      <c r="CN27" s="576"/>
      <c r="CO27" s="576"/>
      <c r="CP27" s="576"/>
      <c r="CQ27" s="576"/>
      <c r="CR27" s="576"/>
      <c r="CS27" s="576"/>
      <c r="CT27" s="577"/>
      <c r="CU27" s="626">
        <v>0.1</v>
      </c>
      <c r="CV27" s="626"/>
      <c r="CW27" s="626"/>
      <c r="CX27" s="626"/>
      <c r="CY27" s="563" t="s">
        <v>132</v>
      </c>
      <c r="CZ27" s="576"/>
      <c r="DA27" s="576"/>
      <c r="DB27" s="576"/>
      <c r="DC27" s="576"/>
      <c r="DD27" s="576"/>
      <c r="DE27" s="576"/>
      <c r="DF27" s="576"/>
      <c r="DG27" s="576"/>
      <c r="DH27" s="576"/>
      <c r="DI27" s="576"/>
      <c r="DJ27" s="576"/>
      <c r="DK27" s="577"/>
      <c r="DL27" s="563">
        <v>421840</v>
      </c>
      <c r="DM27" s="576"/>
      <c r="DN27" s="576"/>
      <c r="DO27" s="576"/>
      <c r="DP27" s="576"/>
      <c r="DQ27" s="576"/>
      <c r="DR27" s="576"/>
      <c r="DS27" s="576"/>
      <c r="DT27" s="576"/>
      <c r="DU27" s="576"/>
      <c r="DV27" s="576"/>
      <c r="DW27" s="576"/>
      <c r="DX27" s="633"/>
    </row>
    <row r="28" spans="2:128" ht="11.25" customHeight="1" x14ac:dyDescent="0.15">
      <c r="B28" s="572" t="s">
        <v>249</v>
      </c>
      <c r="C28" s="573"/>
      <c r="D28" s="573"/>
      <c r="E28" s="573"/>
      <c r="F28" s="573"/>
      <c r="G28" s="573"/>
      <c r="H28" s="573"/>
      <c r="I28" s="573"/>
      <c r="J28" s="573"/>
      <c r="K28" s="573"/>
      <c r="L28" s="573"/>
      <c r="M28" s="573"/>
      <c r="N28" s="573"/>
      <c r="O28" s="573"/>
      <c r="P28" s="573"/>
      <c r="Q28" s="574"/>
      <c r="R28" s="575">
        <v>15169551</v>
      </c>
      <c r="S28" s="576"/>
      <c r="T28" s="576"/>
      <c r="U28" s="576"/>
      <c r="V28" s="576"/>
      <c r="W28" s="576"/>
      <c r="X28" s="576"/>
      <c r="Y28" s="577"/>
      <c r="Z28" s="624">
        <v>2.9</v>
      </c>
      <c r="AA28" s="589"/>
      <c r="AB28" s="589"/>
      <c r="AC28" s="625"/>
      <c r="AD28" s="563" t="s">
        <v>132</v>
      </c>
      <c r="AE28" s="576"/>
      <c r="AF28" s="576"/>
      <c r="AG28" s="576"/>
      <c r="AH28" s="576"/>
      <c r="AI28" s="576"/>
      <c r="AJ28" s="576"/>
      <c r="AK28" s="577"/>
      <c r="AL28" s="624" t="s">
        <v>132</v>
      </c>
      <c r="AM28" s="589"/>
      <c r="AN28" s="589"/>
      <c r="AO28" s="604"/>
      <c r="AP28" s="630" t="s">
        <v>250</v>
      </c>
      <c r="AQ28" s="631"/>
      <c r="AR28" s="631"/>
      <c r="AS28" s="631"/>
      <c r="AT28" s="631"/>
      <c r="AU28" s="631"/>
      <c r="AV28" s="631"/>
      <c r="AW28" s="631"/>
      <c r="AX28" s="631"/>
      <c r="AY28" s="631"/>
      <c r="AZ28" s="631"/>
      <c r="BA28" s="631"/>
      <c r="BB28" s="631"/>
      <c r="BC28" s="632"/>
      <c r="BD28" s="575">
        <v>313887</v>
      </c>
      <c r="BE28" s="576"/>
      <c r="BF28" s="576"/>
      <c r="BG28" s="576"/>
      <c r="BH28" s="576"/>
      <c r="BI28" s="576"/>
      <c r="BJ28" s="576"/>
      <c r="BK28" s="577"/>
      <c r="BL28" s="626">
        <v>0.4</v>
      </c>
      <c r="BM28" s="626"/>
      <c r="BN28" s="626"/>
      <c r="BO28" s="626"/>
      <c r="BP28" s="627" t="s">
        <v>132</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132</v>
      </c>
      <c r="CN28" s="576"/>
      <c r="CO28" s="576"/>
      <c r="CP28" s="576"/>
      <c r="CQ28" s="576"/>
      <c r="CR28" s="576"/>
      <c r="CS28" s="576"/>
      <c r="CT28" s="577"/>
      <c r="CU28" s="626" t="s">
        <v>132</v>
      </c>
      <c r="CV28" s="626"/>
      <c r="CW28" s="626"/>
      <c r="CX28" s="626"/>
      <c r="CY28" s="563" t="s">
        <v>132</v>
      </c>
      <c r="CZ28" s="576"/>
      <c r="DA28" s="576"/>
      <c r="DB28" s="576"/>
      <c r="DC28" s="576"/>
      <c r="DD28" s="576"/>
      <c r="DE28" s="576"/>
      <c r="DF28" s="576"/>
      <c r="DG28" s="576"/>
      <c r="DH28" s="576"/>
      <c r="DI28" s="576"/>
      <c r="DJ28" s="576"/>
      <c r="DK28" s="577"/>
      <c r="DL28" s="563" t="s">
        <v>132</v>
      </c>
      <c r="DM28" s="576"/>
      <c r="DN28" s="576"/>
      <c r="DO28" s="576"/>
      <c r="DP28" s="576"/>
      <c r="DQ28" s="576"/>
      <c r="DR28" s="576"/>
      <c r="DS28" s="576"/>
      <c r="DT28" s="576"/>
      <c r="DU28" s="576"/>
      <c r="DV28" s="576"/>
      <c r="DW28" s="576"/>
      <c r="DX28" s="633"/>
    </row>
    <row r="29" spans="2:128" ht="11.25" customHeight="1" x14ac:dyDescent="0.15">
      <c r="B29" s="572" t="s">
        <v>252</v>
      </c>
      <c r="C29" s="573"/>
      <c r="D29" s="573"/>
      <c r="E29" s="573"/>
      <c r="F29" s="573"/>
      <c r="G29" s="573"/>
      <c r="H29" s="573"/>
      <c r="I29" s="573"/>
      <c r="J29" s="573"/>
      <c r="K29" s="573"/>
      <c r="L29" s="573"/>
      <c r="M29" s="573"/>
      <c r="N29" s="573"/>
      <c r="O29" s="573"/>
      <c r="P29" s="573"/>
      <c r="Q29" s="574"/>
      <c r="R29" s="575">
        <v>17928287</v>
      </c>
      <c r="S29" s="576"/>
      <c r="T29" s="576"/>
      <c r="U29" s="576"/>
      <c r="V29" s="576"/>
      <c r="W29" s="576"/>
      <c r="X29" s="576"/>
      <c r="Y29" s="577"/>
      <c r="Z29" s="624">
        <v>3.5</v>
      </c>
      <c r="AA29" s="589"/>
      <c r="AB29" s="589"/>
      <c r="AC29" s="625"/>
      <c r="AD29" s="563" t="s">
        <v>132</v>
      </c>
      <c r="AE29" s="576"/>
      <c r="AF29" s="576"/>
      <c r="AG29" s="576"/>
      <c r="AH29" s="576"/>
      <c r="AI29" s="576"/>
      <c r="AJ29" s="576"/>
      <c r="AK29" s="577"/>
      <c r="AL29" s="624" t="s">
        <v>132</v>
      </c>
      <c r="AM29" s="589"/>
      <c r="AN29" s="589"/>
      <c r="AO29" s="604"/>
      <c r="AP29" s="630" t="s">
        <v>253</v>
      </c>
      <c r="AQ29" s="631"/>
      <c r="AR29" s="631"/>
      <c r="AS29" s="631"/>
      <c r="AT29" s="631"/>
      <c r="AU29" s="631"/>
      <c r="AV29" s="631"/>
      <c r="AW29" s="631"/>
      <c r="AX29" s="631"/>
      <c r="AY29" s="631"/>
      <c r="AZ29" s="631"/>
      <c r="BA29" s="631"/>
      <c r="BB29" s="631"/>
      <c r="BC29" s="632"/>
      <c r="BD29" s="575">
        <v>13178</v>
      </c>
      <c r="BE29" s="576"/>
      <c r="BF29" s="576"/>
      <c r="BG29" s="576"/>
      <c r="BH29" s="576"/>
      <c r="BI29" s="576"/>
      <c r="BJ29" s="576"/>
      <c r="BK29" s="577"/>
      <c r="BL29" s="626">
        <v>0</v>
      </c>
      <c r="BM29" s="626"/>
      <c r="BN29" s="626"/>
      <c r="BO29" s="626"/>
      <c r="BP29" s="627" t="s">
        <v>132</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132</v>
      </c>
      <c r="CN29" s="576"/>
      <c r="CO29" s="576"/>
      <c r="CP29" s="576"/>
      <c r="CQ29" s="576"/>
      <c r="CR29" s="576"/>
      <c r="CS29" s="576"/>
      <c r="CT29" s="577"/>
      <c r="CU29" s="626" t="s">
        <v>132</v>
      </c>
      <c r="CV29" s="626"/>
      <c r="CW29" s="626"/>
      <c r="CX29" s="626"/>
      <c r="CY29" s="563" t="s">
        <v>132</v>
      </c>
      <c r="CZ29" s="576"/>
      <c r="DA29" s="576"/>
      <c r="DB29" s="576"/>
      <c r="DC29" s="576"/>
      <c r="DD29" s="576"/>
      <c r="DE29" s="576"/>
      <c r="DF29" s="576"/>
      <c r="DG29" s="576"/>
      <c r="DH29" s="576"/>
      <c r="DI29" s="576"/>
      <c r="DJ29" s="576"/>
      <c r="DK29" s="577"/>
      <c r="DL29" s="563" t="s">
        <v>132</v>
      </c>
      <c r="DM29" s="576"/>
      <c r="DN29" s="576"/>
      <c r="DO29" s="576"/>
      <c r="DP29" s="576"/>
      <c r="DQ29" s="576"/>
      <c r="DR29" s="576"/>
      <c r="DS29" s="576"/>
      <c r="DT29" s="576"/>
      <c r="DU29" s="576"/>
      <c r="DV29" s="576"/>
      <c r="DW29" s="576"/>
      <c r="DX29" s="633"/>
    </row>
    <row r="30" spans="2:128" ht="11.25" customHeight="1" x14ac:dyDescent="0.15">
      <c r="B30" s="572" t="s">
        <v>255</v>
      </c>
      <c r="C30" s="573"/>
      <c r="D30" s="573"/>
      <c r="E30" s="573"/>
      <c r="F30" s="573"/>
      <c r="G30" s="573"/>
      <c r="H30" s="573"/>
      <c r="I30" s="573"/>
      <c r="J30" s="573"/>
      <c r="K30" s="573"/>
      <c r="L30" s="573"/>
      <c r="M30" s="573"/>
      <c r="N30" s="573"/>
      <c r="O30" s="573"/>
      <c r="P30" s="573"/>
      <c r="Q30" s="574"/>
      <c r="R30" s="575">
        <v>57468670</v>
      </c>
      <c r="S30" s="576"/>
      <c r="T30" s="576"/>
      <c r="U30" s="576"/>
      <c r="V30" s="576"/>
      <c r="W30" s="576"/>
      <c r="X30" s="576"/>
      <c r="Y30" s="577"/>
      <c r="Z30" s="624">
        <v>11.1</v>
      </c>
      <c r="AA30" s="589"/>
      <c r="AB30" s="589"/>
      <c r="AC30" s="625"/>
      <c r="AD30" s="563">
        <v>27198</v>
      </c>
      <c r="AE30" s="576"/>
      <c r="AF30" s="576"/>
      <c r="AG30" s="576"/>
      <c r="AH30" s="576"/>
      <c r="AI30" s="576"/>
      <c r="AJ30" s="576"/>
      <c r="AK30" s="577"/>
      <c r="AL30" s="624">
        <v>0</v>
      </c>
      <c r="AM30" s="589"/>
      <c r="AN30" s="589"/>
      <c r="AO30" s="604"/>
      <c r="AP30" s="630" t="s">
        <v>256</v>
      </c>
      <c r="AQ30" s="631"/>
      <c r="AR30" s="631"/>
      <c r="AS30" s="631"/>
      <c r="AT30" s="631"/>
      <c r="AU30" s="631"/>
      <c r="AV30" s="631"/>
      <c r="AW30" s="631"/>
      <c r="AX30" s="631"/>
      <c r="AY30" s="631"/>
      <c r="AZ30" s="631"/>
      <c r="BA30" s="631"/>
      <c r="BB30" s="631"/>
      <c r="BC30" s="632"/>
      <c r="BD30" s="575">
        <v>13178</v>
      </c>
      <c r="BE30" s="576"/>
      <c r="BF30" s="576"/>
      <c r="BG30" s="576"/>
      <c r="BH30" s="576"/>
      <c r="BI30" s="576"/>
      <c r="BJ30" s="576"/>
      <c r="BK30" s="577"/>
      <c r="BL30" s="626">
        <v>0</v>
      </c>
      <c r="BM30" s="626"/>
      <c r="BN30" s="626"/>
      <c r="BO30" s="626"/>
      <c r="BP30" s="627" t="s">
        <v>132</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501782562</v>
      </c>
      <c r="CN30" s="576"/>
      <c r="CO30" s="576"/>
      <c r="CP30" s="576"/>
      <c r="CQ30" s="576"/>
      <c r="CR30" s="576"/>
      <c r="CS30" s="576"/>
      <c r="CT30" s="577"/>
      <c r="CU30" s="626">
        <v>100</v>
      </c>
      <c r="CV30" s="626"/>
      <c r="CW30" s="626"/>
      <c r="CX30" s="626"/>
      <c r="CY30" s="563">
        <v>101009452</v>
      </c>
      <c r="CZ30" s="576"/>
      <c r="DA30" s="576"/>
      <c r="DB30" s="576"/>
      <c r="DC30" s="576"/>
      <c r="DD30" s="576"/>
      <c r="DE30" s="576"/>
      <c r="DF30" s="576"/>
      <c r="DG30" s="576"/>
      <c r="DH30" s="576"/>
      <c r="DI30" s="576"/>
      <c r="DJ30" s="576"/>
      <c r="DK30" s="577"/>
      <c r="DL30" s="563">
        <v>319226337</v>
      </c>
      <c r="DM30" s="576"/>
      <c r="DN30" s="576"/>
      <c r="DO30" s="576"/>
      <c r="DP30" s="576"/>
      <c r="DQ30" s="576"/>
      <c r="DR30" s="576"/>
      <c r="DS30" s="576"/>
      <c r="DT30" s="576"/>
      <c r="DU30" s="576"/>
      <c r="DV30" s="576"/>
      <c r="DW30" s="576"/>
      <c r="DX30" s="633"/>
    </row>
    <row r="31" spans="2:128" ht="11.25" customHeight="1" x14ac:dyDescent="0.15">
      <c r="B31" s="572" t="s">
        <v>258</v>
      </c>
      <c r="C31" s="573"/>
      <c r="D31" s="573"/>
      <c r="E31" s="573"/>
      <c r="F31" s="573"/>
      <c r="G31" s="573"/>
      <c r="H31" s="573"/>
      <c r="I31" s="573"/>
      <c r="J31" s="573"/>
      <c r="K31" s="573"/>
      <c r="L31" s="573"/>
      <c r="M31" s="573"/>
      <c r="N31" s="573"/>
      <c r="O31" s="573"/>
      <c r="P31" s="573"/>
      <c r="Q31" s="574"/>
      <c r="R31" s="575">
        <v>64370580</v>
      </c>
      <c r="S31" s="576"/>
      <c r="T31" s="576"/>
      <c r="U31" s="576"/>
      <c r="V31" s="576"/>
      <c r="W31" s="576"/>
      <c r="X31" s="576"/>
      <c r="Y31" s="577"/>
      <c r="Z31" s="624">
        <v>12.4</v>
      </c>
      <c r="AA31" s="589"/>
      <c r="AB31" s="589"/>
      <c r="AC31" s="625"/>
      <c r="AD31" s="563" t="s">
        <v>132</v>
      </c>
      <c r="AE31" s="576"/>
      <c r="AF31" s="576"/>
      <c r="AG31" s="576"/>
      <c r="AH31" s="576"/>
      <c r="AI31" s="576"/>
      <c r="AJ31" s="576"/>
      <c r="AK31" s="577"/>
      <c r="AL31" s="624" t="s">
        <v>132</v>
      </c>
      <c r="AM31" s="589"/>
      <c r="AN31" s="589"/>
      <c r="AO31" s="604"/>
      <c r="AP31" s="630" t="s">
        <v>259</v>
      </c>
      <c r="AQ31" s="631"/>
      <c r="AR31" s="631"/>
      <c r="AS31" s="631"/>
      <c r="AT31" s="631"/>
      <c r="AU31" s="631"/>
      <c r="AV31" s="631"/>
      <c r="AW31" s="631"/>
      <c r="AX31" s="631"/>
      <c r="AY31" s="631"/>
      <c r="AZ31" s="631"/>
      <c r="BA31" s="631"/>
      <c r="BB31" s="631"/>
      <c r="BC31" s="632"/>
      <c r="BD31" s="575">
        <v>300709</v>
      </c>
      <c r="BE31" s="576"/>
      <c r="BF31" s="576"/>
      <c r="BG31" s="576"/>
      <c r="BH31" s="576"/>
      <c r="BI31" s="576"/>
      <c r="BJ31" s="576"/>
      <c r="BK31" s="577"/>
      <c r="BL31" s="626">
        <v>0.4</v>
      </c>
      <c r="BM31" s="626"/>
      <c r="BN31" s="626"/>
      <c r="BO31" s="626"/>
      <c r="BP31" s="627" t="s">
        <v>132</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260</v>
      </c>
      <c r="C32" s="573"/>
      <c r="D32" s="573"/>
      <c r="E32" s="573"/>
      <c r="F32" s="573"/>
      <c r="G32" s="573"/>
      <c r="H32" s="573"/>
      <c r="I32" s="573"/>
      <c r="J32" s="573"/>
      <c r="K32" s="573"/>
      <c r="L32" s="573"/>
      <c r="M32" s="573"/>
      <c r="N32" s="573"/>
      <c r="O32" s="573"/>
      <c r="P32" s="573"/>
      <c r="Q32" s="574"/>
      <c r="R32" s="575" t="s">
        <v>132</v>
      </c>
      <c r="S32" s="576"/>
      <c r="T32" s="576"/>
      <c r="U32" s="576"/>
      <c r="V32" s="576"/>
      <c r="W32" s="576"/>
      <c r="X32" s="576"/>
      <c r="Y32" s="577"/>
      <c r="Z32" s="624" t="s">
        <v>132</v>
      </c>
      <c r="AA32" s="589"/>
      <c r="AB32" s="589"/>
      <c r="AC32" s="625"/>
      <c r="AD32" s="563" t="s">
        <v>132</v>
      </c>
      <c r="AE32" s="576"/>
      <c r="AF32" s="576"/>
      <c r="AG32" s="576"/>
      <c r="AH32" s="576"/>
      <c r="AI32" s="576"/>
      <c r="AJ32" s="576"/>
      <c r="AK32" s="577"/>
      <c r="AL32" s="624" t="s">
        <v>132</v>
      </c>
      <c r="AM32" s="589"/>
      <c r="AN32" s="589"/>
      <c r="AO32" s="604"/>
      <c r="AP32" s="630" t="s">
        <v>261</v>
      </c>
      <c r="AQ32" s="631"/>
      <c r="AR32" s="631"/>
      <c r="AS32" s="631"/>
      <c r="AT32" s="631"/>
      <c r="AU32" s="631"/>
      <c r="AV32" s="631"/>
      <c r="AW32" s="631"/>
      <c r="AX32" s="631"/>
      <c r="AY32" s="631"/>
      <c r="AZ32" s="631"/>
      <c r="BA32" s="631"/>
      <c r="BB32" s="631"/>
      <c r="BC32" s="632"/>
      <c r="BD32" s="575" t="s">
        <v>132</v>
      </c>
      <c r="BE32" s="576"/>
      <c r="BF32" s="576"/>
      <c r="BG32" s="576"/>
      <c r="BH32" s="576"/>
      <c r="BI32" s="576"/>
      <c r="BJ32" s="576"/>
      <c r="BK32" s="577"/>
      <c r="BL32" s="626" t="s">
        <v>132</v>
      </c>
      <c r="BM32" s="626"/>
      <c r="BN32" s="626"/>
      <c r="BO32" s="626"/>
      <c r="BP32" s="627" t="s">
        <v>132</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263</v>
      </c>
      <c r="C33" s="573"/>
      <c r="D33" s="573"/>
      <c r="E33" s="573"/>
      <c r="F33" s="573"/>
      <c r="G33" s="573"/>
      <c r="H33" s="573"/>
      <c r="I33" s="573"/>
      <c r="J33" s="573"/>
      <c r="K33" s="573"/>
      <c r="L33" s="573"/>
      <c r="M33" s="573"/>
      <c r="N33" s="573"/>
      <c r="O33" s="573"/>
      <c r="P33" s="573"/>
      <c r="Q33" s="574"/>
      <c r="R33" s="575">
        <v>26580080</v>
      </c>
      <c r="S33" s="576"/>
      <c r="T33" s="576"/>
      <c r="U33" s="576"/>
      <c r="V33" s="576"/>
      <c r="W33" s="576"/>
      <c r="X33" s="576"/>
      <c r="Y33" s="577"/>
      <c r="Z33" s="624">
        <v>5.0999999999999996</v>
      </c>
      <c r="AA33" s="589"/>
      <c r="AB33" s="589"/>
      <c r="AC33" s="625"/>
      <c r="AD33" s="563" t="s">
        <v>132</v>
      </c>
      <c r="AE33" s="576"/>
      <c r="AF33" s="576"/>
      <c r="AG33" s="576"/>
      <c r="AH33" s="576"/>
      <c r="AI33" s="576"/>
      <c r="AJ33" s="576"/>
      <c r="AK33" s="577"/>
      <c r="AL33" s="624" t="s">
        <v>132</v>
      </c>
      <c r="AM33" s="589"/>
      <c r="AN33" s="589"/>
      <c r="AO33" s="604"/>
      <c r="AP33" s="572" t="s">
        <v>135</v>
      </c>
      <c r="AQ33" s="573"/>
      <c r="AR33" s="573"/>
      <c r="AS33" s="573"/>
      <c r="AT33" s="573"/>
      <c r="AU33" s="573"/>
      <c r="AV33" s="573"/>
      <c r="AW33" s="573"/>
      <c r="AX33" s="573"/>
      <c r="AY33" s="573"/>
      <c r="AZ33" s="573"/>
      <c r="BA33" s="573"/>
      <c r="BB33" s="573"/>
      <c r="BC33" s="574"/>
      <c r="BD33" s="575">
        <v>80873093</v>
      </c>
      <c r="BE33" s="576"/>
      <c r="BF33" s="576"/>
      <c r="BG33" s="576"/>
      <c r="BH33" s="576"/>
      <c r="BI33" s="576"/>
      <c r="BJ33" s="576"/>
      <c r="BK33" s="577"/>
      <c r="BL33" s="626">
        <v>100</v>
      </c>
      <c r="BM33" s="626"/>
      <c r="BN33" s="626"/>
      <c r="BO33" s="626"/>
      <c r="BP33" s="627">
        <v>502784</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x14ac:dyDescent="0.15">
      <c r="B34" s="545" t="s">
        <v>269</v>
      </c>
      <c r="C34" s="546"/>
      <c r="D34" s="546"/>
      <c r="E34" s="546"/>
      <c r="F34" s="546"/>
      <c r="G34" s="546"/>
      <c r="H34" s="546"/>
      <c r="I34" s="546"/>
      <c r="J34" s="546"/>
      <c r="K34" s="546"/>
      <c r="L34" s="546"/>
      <c r="M34" s="546"/>
      <c r="N34" s="546"/>
      <c r="O34" s="546"/>
      <c r="P34" s="546"/>
      <c r="Q34" s="547"/>
      <c r="R34" s="575">
        <v>519007334</v>
      </c>
      <c r="S34" s="576"/>
      <c r="T34" s="576"/>
      <c r="U34" s="576"/>
      <c r="V34" s="576"/>
      <c r="W34" s="576"/>
      <c r="X34" s="576"/>
      <c r="Y34" s="577"/>
      <c r="Z34" s="626">
        <v>100</v>
      </c>
      <c r="AA34" s="626"/>
      <c r="AB34" s="626"/>
      <c r="AC34" s="626"/>
      <c r="AD34" s="627">
        <v>263829641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216758418</v>
      </c>
      <c r="CN34" s="612"/>
      <c r="CO34" s="612"/>
      <c r="CP34" s="612"/>
      <c r="CQ34" s="612"/>
      <c r="CR34" s="612"/>
      <c r="CS34" s="612"/>
      <c r="CT34" s="613"/>
      <c r="CU34" s="614">
        <v>43.2</v>
      </c>
      <c r="CV34" s="615"/>
      <c r="CW34" s="615"/>
      <c r="CX34" s="617"/>
      <c r="CY34" s="611">
        <v>196801102</v>
      </c>
      <c r="CZ34" s="612"/>
      <c r="DA34" s="612"/>
      <c r="DB34" s="612"/>
      <c r="DC34" s="612"/>
      <c r="DD34" s="612"/>
      <c r="DE34" s="612"/>
      <c r="DF34" s="613"/>
      <c r="DG34" s="611">
        <v>184188289</v>
      </c>
      <c r="DH34" s="612"/>
      <c r="DI34" s="612"/>
      <c r="DJ34" s="612"/>
      <c r="DK34" s="612"/>
      <c r="DL34" s="612"/>
      <c r="DM34" s="612"/>
      <c r="DN34" s="612"/>
      <c r="DO34" s="612"/>
      <c r="DP34" s="612"/>
      <c r="DQ34" s="613"/>
      <c r="DR34" s="614">
        <v>63.4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117898787</v>
      </c>
      <c r="CN35" s="564"/>
      <c r="CO35" s="564"/>
      <c r="CP35" s="564"/>
      <c r="CQ35" s="564"/>
      <c r="CR35" s="564"/>
      <c r="CS35" s="564"/>
      <c r="CT35" s="565"/>
      <c r="CU35" s="578">
        <v>23.5</v>
      </c>
      <c r="CV35" s="579"/>
      <c r="CW35" s="579"/>
      <c r="CX35" s="580"/>
      <c r="CY35" s="563">
        <v>102486657</v>
      </c>
      <c r="CZ35" s="564"/>
      <c r="DA35" s="564"/>
      <c r="DB35" s="564"/>
      <c r="DC35" s="564"/>
      <c r="DD35" s="564"/>
      <c r="DE35" s="564"/>
      <c r="DF35" s="565"/>
      <c r="DG35" s="563">
        <v>99807395</v>
      </c>
      <c r="DH35" s="564"/>
      <c r="DI35" s="564"/>
      <c r="DJ35" s="564"/>
      <c r="DK35" s="564"/>
      <c r="DL35" s="564"/>
      <c r="DM35" s="564"/>
      <c r="DN35" s="564"/>
      <c r="DO35" s="564"/>
      <c r="DP35" s="564"/>
      <c r="DQ35" s="565"/>
      <c r="DR35" s="578">
        <v>34.4</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84684830</v>
      </c>
      <c r="CN36" s="576"/>
      <c r="CO36" s="576"/>
      <c r="CP36" s="576"/>
      <c r="CQ36" s="576"/>
      <c r="CR36" s="576"/>
      <c r="CS36" s="576"/>
      <c r="CT36" s="577"/>
      <c r="CU36" s="578">
        <v>16.899999999999999</v>
      </c>
      <c r="CV36" s="579"/>
      <c r="CW36" s="579"/>
      <c r="CX36" s="580"/>
      <c r="CY36" s="563">
        <v>72393652</v>
      </c>
      <c r="CZ36" s="564"/>
      <c r="DA36" s="564"/>
      <c r="DB36" s="564"/>
      <c r="DC36" s="564"/>
      <c r="DD36" s="564"/>
      <c r="DE36" s="564"/>
      <c r="DF36" s="565"/>
      <c r="DG36" s="563">
        <v>72355655</v>
      </c>
      <c r="DH36" s="564"/>
      <c r="DI36" s="564"/>
      <c r="DJ36" s="564"/>
      <c r="DK36" s="564"/>
      <c r="DL36" s="564"/>
      <c r="DM36" s="564"/>
      <c r="DN36" s="564"/>
      <c r="DO36" s="564"/>
      <c r="DP36" s="564"/>
      <c r="DQ36" s="565"/>
      <c r="DR36" s="578">
        <v>24.9</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10714916</v>
      </c>
      <c r="CN37" s="564"/>
      <c r="CO37" s="564"/>
      <c r="CP37" s="564"/>
      <c r="CQ37" s="564"/>
      <c r="CR37" s="564"/>
      <c r="CS37" s="564"/>
      <c r="CT37" s="565"/>
      <c r="CU37" s="578">
        <v>2.1</v>
      </c>
      <c r="CV37" s="579"/>
      <c r="CW37" s="579"/>
      <c r="CX37" s="580"/>
      <c r="CY37" s="563">
        <v>7707894</v>
      </c>
      <c r="CZ37" s="564"/>
      <c r="DA37" s="564"/>
      <c r="DB37" s="564"/>
      <c r="DC37" s="564"/>
      <c r="DD37" s="564"/>
      <c r="DE37" s="564"/>
      <c r="DF37" s="565"/>
      <c r="DG37" s="563">
        <v>7623463</v>
      </c>
      <c r="DH37" s="564"/>
      <c r="DI37" s="564"/>
      <c r="DJ37" s="564"/>
      <c r="DK37" s="564"/>
      <c r="DL37" s="564"/>
      <c r="DM37" s="564"/>
      <c r="DN37" s="564"/>
      <c r="DO37" s="564"/>
      <c r="DP37" s="564"/>
      <c r="DQ37" s="565"/>
      <c r="DR37" s="578">
        <v>2.6</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99.6</v>
      </c>
      <c r="BE38" s="622"/>
      <c r="BF38" s="622"/>
      <c r="BG38" s="622"/>
      <c r="BH38" s="622"/>
      <c r="BI38" s="622">
        <v>99.1</v>
      </c>
      <c r="BJ38" s="622"/>
      <c r="BK38" s="622"/>
      <c r="BL38" s="622"/>
      <c r="BM38" s="623"/>
      <c r="BN38" s="621">
        <v>99.5</v>
      </c>
      <c r="BO38" s="622"/>
      <c r="BP38" s="622"/>
      <c r="BQ38" s="622"/>
      <c r="BR38" s="622"/>
      <c r="BS38" s="622">
        <v>98.8</v>
      </c>
      <c r="BT38" s="622"/>
      <c r="BU38" s="622"/>
      <c r="BV38" s="622"/>
      <c r="BW38" s="623"/>
      <c r="BY38" s="572" t="s">
        <v>279</v>
      </c>
      <c r="BZ38" s="573"/>
      <c r="CA38" s="573"/>
      <c r="CB38" s="573"/>
      <c r="CC38" s="573"/>
      <c r="CD38" s="573"/>
      <c r="CE38" s="573"/>
      <c r="CF38" s="573"/>
      <c r="CG38" s="573"/>
      <c r="CH38" s="573"/>
      <c r="CI38" s="573"/>
      <c r="CJ38" s="573"/>
      <c r="CK38" s="573"/>
      <c r="CL38" s="574"/>
      <c r="CM38" s="575">
        <v>88144715</v>
      </c>
      <c r="CN38" s="576"/>
      <c r="CO38" s="576"/>
      <c r="CP38" s="576"/>
      <c r="CQ38" s="576"/>
      <c r="CR38" s="576"/>
      <c r="CS38" s="576"/>
      <c r="CT38" s="577"/>
      <c r="CU38" s="578">
        <v>17.600000000000001</v>
      </c>
      <c r="CV38" s="579"/>
      <c r="CW38" s="579"/>
      <c r="CX38" s="580"/>
      <c r="CY38" s="563">
        <v>86606551</v>
      </c>
      <c r="CZ38" s="564"/>
      <c r="DA38" s="564"/>
      <c r="DB38" s="564"/>
      <c r="DC38" s="564"/>
      <c r="DD38" s="564"/>
      <c r="DE38" s="564"/>
      <c r="DF38" s="565"/>
      <c r="DG38" s="563">
        <v>76757431</v>
      </c>
      <c r="DH38" s="564"/>
      <c r="DI38" s="564"/>
      <c r="DJ38" s="564"/>
      <c r="DK38" s="564"/>
      <c r="DL38" s="564"/>
      <c r="DM38" s="564"/>
      <c r="DN38" s="564"/>
      <c r="DO38" s="564"/>
      <c r="DP38" s="564"/>
      <c r="DQ38" s="565"/>
      <c r="DR38" s="578">
        <v>26.4</v>
      </c>
      <c r="DS38" s="579"/>
      <c r="DT38" s="579"/>
      <c r="DU38" s="579"/>
      <c r="DV38" s="579"/>
      <c r="DW38" s="579"/>
      <c r="DX38" s="588"/>
    </row>
    <row r="39" spans="2:128" ht="11.25" customHeight="1" x14ac:dyDescent="0.15">
      <c r="AP39" s="593"/>
      <c r="AQ39" s="594"/>
      <c r="AR39" s="594"/>
      <c r="AS39" s="594"/>
      <c r="AT39" s="598"/>
      <c r="AU39" s="167" t="s">
        <v>280</v>
      </c>
      <c r="AV39" s="167"/>
      <c r="AW39" s="167"/>
      <c r="AX39" s="572" t="s">
        <v>281</v>
      </c>
      <c r="AY39" s="573"/>
      <c r="AZ39" s="573"/>
      <c r="BA39" s="573"/>
      <c r="BB39" s="573"/>
      <c r="BC39" s="574"/>
      <c r="BD39" s="603">
        <v>99.3</v>
      </c>
      <c r="BE39" s="589"/>
      <c r="BF39" s="589"/>
      <c r="BG39" s="589"/>
      <c r="BH39" s="589"/>
      <c r="BI39" s="589">
        <v>98</v>
      </c>
      <c r="BJ39" s="589"/>
      <c r="BK39" s="589"/>
      <c r="BL39" s="589"/>
      <c r="BM39" s="604"/>
      <c r="BN39" s="603">
        <v>99.2</v>
      </c>
      <c r="BO39" s="589"/>
      <c r="BP39" s="589"/>
      <c r="BQ39" s="589"/>
      <c r="BR39" s="589"/>
      <c r="BS39" s="589">
        <v>97.9</v>
      </c>
      <c r="BT39" s="589"/>
      <c r="BU39" s="589"/>
      <c r="BV39" s="589"/>
      <c r="BW39" s="604"/>
      <c r="BY39" s="581" t="s">
        <v>282</v>
      </c>
      <c r="BZ39" s="582"/>
      <c r="CA39" s="572" t="s">
        <v>52</v>
      </c>
      <c r="CB39" s="573"/>
      <c r="CC39" s="573"/>
      <c r="CD39" s="573"/>
      <c r="CE39" s="573"/>
      <c r="CF39" s="573"/>
      <c r="CG39" s="573"/>
      <c r="CH39" s="573"/>
      <c r="CI39" s="573"/>
      <c r="CJ39" s="573"/>
      <c r="CK39" s="573"/>
      <c r="CL39" s="574"/>
      <c r="CM39" s="575">
        <v>88137259</v>
      </c>
      <c r="CN39" s="564"/>
      <c r="CO39" s="564"/>
      <c r="CP39" s="564"/>
      <c r="CQ39" s="564"/>
      <c r="CR39" s="564"/>
      <c r="CS39" s="564"/>
      <c r="CT39" s="565"/>
      <c r="CU39" s="578">
        <v>17.600000000000001</v>
      </c>
      <c r="CV39" s="579"/>
      <c r="CW39" s="579"/>
      <c r="CX39" s="580"/>
      <c r="CY39" s="563">
        <v>86599095</v>
      </c>
      <c r="CZ39" s="564"/>
      <c r="DA39" s="564"/>
      <c r="DB39" s="564"/>
      <c r="DC39" s="564"/>
      <c r="DD39" s="564"/>
      <c r="DE39" s="564"/>
      <c r="DF39" s="565"/>
      <c r="DG39" s="563">
        <v>76749975</v>
      </c>
      <c r="DH39" s="564"/>
      <c r="DI39" s="564"/>
      <c r="DJ39" s="564"/>
      <c r="DK39" s="564"/>
      <c r="DL39" s="564"/>
      <c r="DM39" s="564"/>
      <c r="DN39" s="564"/>
      <c r="DO39" s="564"/>
      <c r="DP39" s="564"/>
      <c r="DQ39" s="565"/>
      <c r="DR39" s="578">
        <v>26.4</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283</v>
      </c>
      <c r="AY40" s="546"/>
      <c r="AZ40" s="546"/>
      <c r="BA40" s="546"/>
      <c r="BB40" s="546"/>
      <c r="BC40" s="547"/>
      <c r="BD40" s="605">
        <v>99.8</v>
      </c>
      <c r="BE40" s="606"/>
      <c r="BF40" s="606"/>
      <c r="BG40" s="606"/>
      <c r="BH40" s="606"/>
      <c r="BI40" s="606">
        <v>99.6</v>
      </c>
      <c r="BJ40" s="606"/>
      <c r="BK40" s="606"/>
      <c r="BL40" s="606"/>
      <c r="BM40" s="607"/>
      <c r="BN40" s="605">
        <v>99.9</v>
      </c>
      <c r="BO40" s="606"/>
      <c r="BP40" s="606"/>
      <c r="BQ40" s="606"/>
      <c r="BR40" s="606"/>
      <c r="BS40" s="606">
        <v>99.5</v>
      </c>
      <c r="BT40" s="606"/>
      <c r="BU40" s="606"/>
      <c r="BV40" s="606"/>
      <c r="BW40" s="607"/>
      <c r="BY40" s="583"/>
      <c r="BZ40" s="584"/>
      <c r="CA40" s="572" t="s">
        <v>284</v>
      </c>
      <c r="CB40" s="573"/>
      <c r="CC40" s="573"/>
      <c r="CD40" s="573"/>
      <c r="CE40" s="573"/>
      <c r="CF40" s="573"/>
      <c r="CG40" s="573"/>
      <c r="CH40" s="573"/>
      <c r="CI40" s="573"/>
      <c r="CJ40" s="573"/>
      <c r="CK40" s="573"/>
      <c r="CL40" s="574"/>
      <c r="CM40" s="575">
        <v>78536158</v>
      </c>
      <c r="CN40" s="576"/>
      <c r="CO40" s="576"/>
      <c r="CP40" s="576"/>
      <c r="CQ40" s="576"/>
      <c r="CR40" s="576"/>
      <c r="CS40" s="576"/>
      <c r="CT40" s="577"/>
      <c r="CU40" s="578">
        <v>15.7</v>
      </c>
      <c r="CV40" s="579"/>
      <c r="CW40" s="579"/>
      <c r="CX40" s="580"/>
      <c r="CY40" s="563">
        <v>77440277</v>
      </c>
      <c r="CZ40" s="564"/>
      <c r="DA40" s="564"/>
      <c r="DB40" s="564"/>
      <c r="DC40" s="564"/>
      <c r="DD40" s="564"/>
      <c r="DE40" s="564"/>
      <c r="DF40" s="565"/>
      <c r="DG40" s="563">
        <v>67600904</v>
      </c>
      <c r="DH40" s="564"/>
      <c r="DI40" s="564"/>
      <c r="DJ40" s="564"/>
      <c r="DK40" s="564"/>
      <c r="DL40" s="564"/>
      <c r="DM40" s="564"/>
      <c r="DN40" s="564"/>
      <c r="DO40" s="564"/>
      <c r="DP40" s="564"/>
      <c r="DQ40" s="565"/>
      <c r="DR40" s="578">
        <v>23.3</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285</v>
      </c>
      <c r="CB41" s="573"/>
      <c r="CC41" s="573"/>
      <c r="CD41" s="573"/>
      <c r="CE41" s="573"/>
      <c r="CF41" s="573"/>
      <c r="CG41" s="573"/>
      <c r="CH41" s="573"/>
      <c r="CI41" s="573"/>
      <c r="CJ41" s="573"/>
      <c r="CK41" s="573"/>
      <c r="CL41" s="574"/>
      <c r="CM41" s="575">
        <v>9601101</v>
      </c>
      <c r="CN41" s="564"/>
      <c r="CO41" s="564"/>
      <c r="CP41" s="564"/>
      <c r="CQ41" s="564"/>
      <c r="CR41" s="564"/>
      <c r="CS41" s="564"/>
      <c r="CT41" s="565"/>
      <c r="CU41" s="578">
        <v>1.9</v>
      </c>
      <c r="CV41" s="579"/>
      <c r="CW41" s="579"/>
      <c r="CX41" s="580"/>
      <c r="CY41" s="563">
        <v>9158818</v>
      </c>
      <c r="CZ41" s="564"/>
      <c r="DA41" s="564"/>
      <c r="DB41" s="564"/>
      <c r="DC41" s="564"/>
      <c r="DD41" s="564"/>
      <c r="DE41" s="564"/>
      <c r="DF41" s="565"/>
      <c r="DG41" s="563">
        <v>9149071</v>
      </c>
      <c r="DH41" s="564"/>
      <c r="DI41" s="564"/>
      <c r="DJ41" s="564"/>
      <c r="DK41" s="564"/>
      <c r="DL41" s="564"/>
      <c r="DM41" s="564"/>
      <c r="DN41" s="564"/>
      <c r="DO41" s="564"/>
      <c r="DP41" s="564"/>
      <c r="DQ41" s="565"/>
      <c r="DR41" s="578">
        <v>3.2</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286</v>
      </c>
      <c r="CB42" s="573"/>
      <c r="CC42" s="573"/>
      <c r="CD42" s="573"/>
      <c r="CE42" s="573"/>
      <c r="CF42" s="573"/>
      <c r="CG42" s="573"/>
      <c r="CH42" s="573"/>
      <c r="CI42" s="573"/>
      <c r="CJ42" s="573"/>
      <c r="CK42" s="573"/>
      <c r="CL42" s="574"/>
      <c r="CM42" s="575">
        <v>7456</v>
      </c>
      <c r="CN42" s="576"/>
      <c r="CO42" s="576"/>
      <c r="CP42" s="576"/>
      <c r="CQ42" s="576"/>
      <c r="CR42" s="576"/>
      <c r="CS42" s="576"/>
      <c r="CT42" s="577"/>
      <c r="CU42" s="578">
        <v>0</v>
      </c>
      <c r="CV42" s="579"/>
      <c r="CW42" s="579"/>
      <c r="CX42" s="580"/>
      <c r="CY42" s="563">
        <v>7456</v>
      </c>
      <c r="CZ42" s="564"/>
      <c r="DA42" s="564"/>
      <c r="DB42" s="564"/>
      <c r="DC42" s="564"/>
      <c r="DD42" s="564"/>
      <c r="DE42" s="564"/>
      <c r="DF42" s="565"/>
      <c r="DG42" s="563">
        <v>7456</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287</v>
      </c>
      <c r="BZ43" s="573"/>
      <c r="CA43" s="573"/>
      <c r="CB43" s="573"/>
      <c r="CC43" s="573"/>
      <c r="CD43" s="573"/>
      <c r="CE43" s="573"/>
      <c r="CF43" s="573"/>
      <c r="CG43" s="573"/>
      <c r="CH43" s="573"/>
      <c r="CI43" s="573"/>
      <c r="CJ43" s="573"/>
      <c r="CK43" s="573"/>
      <c r="CL43" s="574"/>
      <c r="CM43" s="575">
        <v>179473816</v>
      </c>
      <c r="CN43" s="564"/>
      <c r="CO43" s="564"/>
      <c r="CP43" s="564"/>
      <c r="CQ43" s="564"/>
      <c r="CR43" s="564"/>
      <c r="CS43" s="564"/>
      <c r="CT43" s="565"/>
      <c r="CU43" s="578">
        <v>35.799999999999997</v>
      </c>
      <c r="CV43" s="579"/>
      <c r="CW43" s="579"/>
      <c r="CX43" s="580"/>
      <c r="CY43" s="563">
        <v>104275204</v>
      </c>
      <c r="CZ43" s="564"/>
      <c r="DA43" s="564"/>
      <c r="DB43" s="564"/>
      <c r="DC43" s="564"/>
      <c r="DD43" s="564"/>
      <c r="DE43" s="564"/>
      <c r="DF43" s="565"/>
      <c r="DG43" s="563">
        <v>64985268</v>
      </c>
      <c r="DH43" s="564"/>
      <c r="DI43" s="564"/>
      <c r="DJ43" s="564"/>
      <c r="DK43" s="564"/>
      <c r="DL43" s="564"/>
      <c r="DM43" s="564"/>
      <c r="DN43" s="564"/>
      <c r="DO43" s="564"/>
      <c r="DP43" s="564"/>
      <c r="DQ43" s="565"/>
      <c r="DR43" s="578">
        <v>22.4</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288</v>
      </c>
      <c r="BZ44" s="573"/>
      <c r="CA44" s="573"/>
      <c r="CB44" s="573"/>
      <c r="CC44" s="573"/>
      <c r="CD44" s="573"/>
      <c r="CE44" s="573"/>
      <c r="CF44" s="573"/>
      <c r="CG44" s="573"/>
      <c r="CH44" s="573"/>
      <c r="CI44" s="573"/>
      <c r="CJ44" s="573"/>
      <c r="CK44" s="573"/>
      <c r="CL44" s="574"/>
      <c r="CM44" s="575">
        <v>18418139</v>
      </c>
      <c r="CN44" s="576"/>
      <c r="CO44" s="576"/>
      <c r="CP44" s="576"/>
      <c r="CQ44" s="576"/>
      <c r="CR44" s="576"/>
      <c r="CS44" s="576"/>
      <c r="CT44" s="577"/>
      <c r="CU44" s="578">
        <v>3.7</v>
      </c>
      <c r="CV44" s="579"/>
      <c r="CW44" s="579"/>
      <c r="CX44" s="580"/>
      <c r="CY44" s="563">
        <v>13862382</v>
      </c>
      <c r="CZ44" s="564"/>
      <c r="DA44" s="564"/>
      <c r="DB44" s="564"/>
      <c r="DC44" s="564"/>
      <c r="DD44" s="564"/>
      <c r="DE44" s="564"/>
      <c r="DF44" s="565"/>
      <c r="DG44" s="563">
        <v>10608657</v>
      </c>
      <c r="DH44" s="564"/>
      <c r="DI44" s="564"/>
      <c r="DJ44" s="564"/>
      <c r="DK44" s="564"/>
      <c r="DL44" s="564"/>
      <c r="DM44" s="564"/>
      <c r="DN44" s="564"/>
      <c r="DO44" s="564"/>
      <c r="DP44" s="564"/>
      <c r="DQ44" s="565"/>
      <c r="DR44" s="578">
        <v>3.7</v>
      </c>
      <c r="DS44" s="579"/>
      <c r="DT44" s="579"/>
      <c r="DU44" s="579"/>
      <c r="DV44" s="579"/>
      <c r="DW44" s="579"/>
      <c r="DX44" s="588"/>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290</v>
      </c>
      <c r="BZ45" s="573"/>
      <c r="CA45" s="573"/>
      <c r="CB45" s="573"/>
      <c r="CC45" s="573"/>
      <c r="CD45" s="573"/>
      <c r="CE45" s="573"/>
      <c r="CF45" s="573"/>
      <c r="CG45" s="573"/>
      <c r="CH45" s="573"/>
      <c r="CI45" s="573"/>
      <c r="CJ45" s="573"/>
      <c r="CK45" s="573"/>
      <c r="CL45" s="574"/>
      <c r="CM45" s="575">
        <v>9416482</v>
      </c>
      <c r="CN45" s="564"/>
      <c r="CO45" s="564"/>
      <c r="CP45" s="564"/>
      <c r="CQ45" s="564"/>
      <c r="CR45" s="564"/>
      <c r="CS45" s="564"/>
      <c r="CT45" s="565"/>
      <c r="CU45" s="578">
        <v>1.9</v>
      </c>
      <c r="CV45" s="579"/>
      <c r="CW45" s="579"/>
      <c r="CX45" s="580"/>
      <c r="CY45" s="563">
        <v>7799274</v>
      </c>
      <c r="CZ45" s="564"/>
      <c r="DA45" s="564"/>
      <c r="DB45" s="564"/>
      <c r="DC45" s="564"/>
      <c r="DD45" s="564"/>
      <c r="DE45" s="564"/>
      <c r="DF45" s="565"/>
      <c r="DG45" s="563">
        <v>7799274</v>
      </c>
      <c r="DH45" s="564"/>
      <c r="DI45" s="564"/>
      <c r="DJ45" s="564"/>
      <c r="DK45" s="564"/>
      <c r="DL45" s="564"/>
      <c r="DM45" s="564"/>
      <c r="DN45" s="564"/>
      <c r="DO45" s="564"/>
      <c r="DP45" s="564"/>
      <c r="DQ45" s="565"/>
      <c r="DR45" s="578">
        <v>2.7</v>
      </c>
      <c r="DS45" s="579"/>
      <c r="DT45" s="579"/>
      <c r="DU45" s="579"/>
      <c r="DV45" s="579"/>
      <c r="DW45" s="579"/>
      <c r="DX45" s="588"/>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292</v>
      </c>
      <c r="BZ46" s="573"/>
      <c r="CA46" s="573"/>
      <c r="CB46" s="573"/>
      <c r="CC46" s="573"/>
      <c r="CD46" s="573"/>
      <c r="CE46" s="573"/>
      <c r="CF46" s="573"/>
      <c r="CG46" s="573"/>
      <c r="CH46" s="573"/>
      <c r="CI46" s="573"/>
      <c r="CJ46" s="573"/>
      <c r="CK46" s="573"/>
      <c r="CL46" s="574"/>
      <c r="CM46" s="575">
        <v>85876770</v>
      </c>
      <c r="CN46" s="576"/>
      <c r="CO46" s="576"/>
      <c r="CP46" s="576"/>
      <c r="CQ46" s="576"/>
      <c r="CR46" s="576"/>
      <c r="CS46" s="576"/>
      <c r="CT46" s="577"/>
      <c r="CU46" s="578">
        <v>17.100000000000001</v>
      </c>
      <c r="CV46" s="579"/>
      <c r="CW46" s="579"/>
      <c r="CX46" s="580"/>
      <c r="CY46" s="563">
        <v>72070644</v>
      </c>
      <c r="CZ46" s="564"/>
      <c r="DA46" s="564"/>
      <c r="DB46" s="564"/>
      <c r="DC46" s="564"/>
      <c r="DD46" s="564"/>
      <c r="DE46" s="564"/>
      <c r="DF46" s="565"/>
      <c r="DG46" s="563">
        <v>46375432</v>
      </c>
      <c r="DH46" s="564"/>
      <c r="DI46" s="564"/>
      <c r="DJ46" s="564"/>
      <c r="DK46" s="564"/>
      <c r="DL46" s="564"/>
      <c r="DM46" s="564"/>
      <c r="DN46" s="564"/>
      <c r="DO46" s="564"/>
      <c r="DP46" s="564"/>
      <c r="DQ46" s="565"/>
      <c r="DR46" s="578">
        <v>16</v>
      </c>
      <c r="DS46" s="579"/>
      <c r="DT46" s="579"/>
      <c r="DU46" s="579"/>
      <c r="DV46" s="579"/>
      <c r="DW46" s="579"/>
      <c r="DX46" s="588"/>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294</v>
      </c>
      <c r="BZ47" s="573"/>
      <c r="CA47" s="573"/>
      <c r="CB47" s="573"/>
      <c r="CC47" s="573"/>
      <c r="CD47" s="573"/>
      <c r="CE47" s="573"/>
      <c r="CF47" s="573"/>
      <c r="CG47" s="573"/>
      <c r="CH47" s="573"/>
      <c r="CI47" s="573"/>
      <c r="CJ47" s="573"/>
      <c r="CK47" s="573"/>
      <c r="CL47" s="574"/>
      <c r="CM47" s="575">
        <v>833994</v>
      </c>
      <c r="CN47" s="564"/>
      <c r="CO47" s="564"/>
      <c r="CP47" s="564"/>
      <c r="CQ47" s="564"/>
      <c r="CR47" s="564"/>
      <c r="CS47" s="564"/>
      <c r="CT47" s="565"/>
      <c r="CU47" s="578">
        <v>0.2</v>
      </c>
      <c r="CV47" s="579"/>
      <c r="CW47" s="579"/>
      <c r="CX47" s="580"/>
      <c r="CY47" s="563">
        <v>831437</v>
      </c>
      <c r="CZ47" s="564"/>
      <c r="DA47" s="564"/>
      <c r="DB47" s="564"/>
      <c r="DC47" s="564"/>
      <c r="DD47" s="564"/>
      <c r="DE47" s="564"/>
      <c r="DF47" s="565"/>
      <c r="DG47" s="563" t="s">
        <v>132</v>
      </c>
      <c r="DH47" s="564"/>
      <c r="DI47" s="564"/>
      <c r="DJ47" s="564"/>
      <c r="DK47" s="564"/>
      <c r="DL47" s="564"/>
      <c r="DM47" s="564"/>
      <c r="DN47" s="564"/>
      <c r="DO47" s="564"/>
      <c r="DP47" s="564"/>
      <c r="DQ47" s="565"/>
      <c r="DR47" s="578" t="s">
        <v>132</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295</v>
      </c>
      <c r="BZ48" s="573"/>
      <c r="CA48" s="573"/>
      <c r="CB48" s="573"/>
      <c r="CC48" s="573"/>
      <c r="CD48" s="573"/>
      <c r="CE48" s="573"/>
      <c r="CF48" s="573"/>
      <c r="CG48" s="573"/>
      <c r="CH48" s="573"/>
      <c r="CI48" s="573"/>
      <c r="CJ48" s="573"/>
      <c r="CK48" s="573"/>
      <c r="CL48" s="574"/>
      <c r="CM48" s="575">
        <v>12085908</v>
      </c>
      <c r="CN48" s="576"/>
      <c r="CO48" s="576"/>
      <c r="CP48" s="576"/>
      <c r="CQ48" s="576"/>
      <c r="CR48" s="576"/>
      <c r="CS48" s="576"/>
      <c r="CT48" s="577"/>
      <c r="CU48" s="578">
        <v>2.4</v>
      </c>
      <c r="CV48" s="579"/>
      <c r="CW48" s="579"/>
      <c r="CX48" s="580"/>
      <c r="CY48" s="563">
        <v>8477869</v>
      </c>
      <c r="CZ48" s="564"/>
      <c r="DA48" s="564"/>
      <c r="DB48" s="564"/>
      <c r="DC48" s="564"/>
      <c r="DD48" s="564"/>
      <c r="DE48" s="564"/>
      <c r="DF48" s="565"/>
      <c r="DG48" s="563" t="s">
        <v>132</v>
      </c>
      <c r="DH48" s="564"/>
      <c r="DI48" s="564"/>
      <c r="DJ48" s="564"/>
      <c r="DK48" s="564"/>
      <c r="DL48" s="564"/>
      <c r="DM48" s="564"/>
      <c r="DN48" s="564"/>
      <c r="DO48" s="564"/>
      <c r="DP48" s="564"/>
      <c r="DQ48" s="565"/>
      <c r="DR48" s="578" t="s">
        <v>132</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296</v>
      </c>
      <c r="BZ49" s="573"/>
      <c r="CA49" s="573"/>
      <c r="CB49" s="573"/>
      <c r="CC49" s="573"/>
      <c r="CD49" s="573"/>
      <c r="CE49" s="573"/>
      <c r="CF49" s="573"/>
      <c r="CG49" s="573"/>
      <c r="CH49" s="573"/>
      <c r="CI49" s="573"/>
      <c r="CJ49" s="573"/>
      <c r="CK49" s="573"/>
      <c r="CL49" s="574"/>
      <c r="CM49" s="575">
        <v>94132</v>
      </c>
      <c r="CN49" s="564"/>
      <c r="CO49" s="564"/>
      <c r="CP49" s="564"/>
      <c r="CQ49" s="564"/>
      <c r="CR49" s="564"/>
      <c r="CS49" s="564"/>
      <c r="CT49" s="565"/>
      <c r="CU49" s="578">
        <v>0</v>
      </c>
      <c r="CV49" s="579"/>
      <c r="CW49" s="579"/>
      <c r="CX49" s="580"/>
      <c r="CY49" s="563">
        <v>92732</v>
      </c>
      <c r="CZ49" s="564"/>
      <c r="DA49" s="564"/>
      <c r="DB49" s="564"/>
      <c r="DC49" s="564"/>
      <c r="DD49" s="564"/>
      <c r="DE49" s="564"/>
      <c r="DF49" s="565"/>
      <c r="DG49" s="563" t="s">
        <v>132</v>
      </c>
      <c r="DH49" s="564"/>
      <c r="DI49" s="564"/>
      <c r="DJ49" s="564"/>
      <c r="DK49" s="564"/>
      <c r="DL49" s="564"/>
      <c r="DM49" s="564"/>
      <c r="DN49" s="564"/>
      <c r="DO49" s="564"/>
      <c r="DP49" s="564"/>
      <c r="DQ49" s="565"/>
      <c r="DR49" s="578" t="s">
        <v>132</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297</v>
      </c>
      <c r="BZ50" s="573"/>
      <c r="CA50" s="573"/>
      <c r="CB50" s="573"/>
      <c r="CC50" s="573"/>
      <c r="CD50" s="573"/>
      <c r="CE50" s="573"/>
      <c r="CF50" s="573"/>
      <c r="CG50" s="573"/>
      <c r="CH50" s="573"/>
      <c r="CI50" s="573"/>
      <c r="CJ50" s="573"/>
      <c r="CK50" s="573"/>
      <c r="CL50" s="574"/>
      <c r="CM50" s="575">
        <v>52748391</v>
      </c>
      <c r="CN50" s="576"/>
      <c r="CO50" s="576"/>
      <c r="CP50" s="576"/>
      <c r="CQ50" s="576"/>
      <c r="CR50" s="576"/>
      <c r="CS50" s="576"/>
      <c r="CT50" s="577"/>
      <c r="CU50" s="578">
        <v>10.5</v>
      </c>
      <c r="CV50" s="579"/>
      <c r="CW50" s="579"/>
      <c r="CX50" s="580"/>
      <c r="CY50" s="563">
        <v>1140866</v>
      </c>
      <c r="CZ50" s="564"/>
      <c r="DA50" s="564"/>
      <c r="DB50" s="564"/>
      <c r="DC50" s="564"/>
      <c r="DD50" s="564"/>
      <c r="DE50" s="564"/>
      <c r="DF50" s="565"/>
      <c r="DG50" s="563">
        <v>201905</v>
      </c>
      <c r="DH50" s="564"/>
      <c r="DI50" s="564"/>
      <c r="DJ50" s="564"/>
      <c r="DK50" s="564"/>
      <c r="DL50" s="564"/>
      <c r="DM50" s="564"/>
      <c r="DN50" s="564"/>
      <c r="DO50" s="564"/>
      <c r="DP50" s="564"/>
      <c r="DQ50" s="565"/>
      <c r="DR50" s="578">
        <v>0.1</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298</v>
      </c>
      <c r="BZ51" s="573"/>
      <c r="CA51" s="573"/>
      <c r="CB51" s="573"/>
      <c r="CC51" s="573"/>
      <c r="CD51" s="573"/>
      <c r="CE51" s="573"/>
      <c r="CF51" s="573"/>
      <c r="CG51" s="573"/>
      <c r="CH51" s="573"/>
      <c r="CI51" s="573"/>
      <c r="CJ51" s="573"/>
      <c r="CK51" s="573"/>
      <c r="CL51" s="574"/>
      <c r="CM51" s="575" t="s">
        <v>132</v>
      </c>
      <c r="CN51" s="564"/>
      <c r="CO51" s="564"/>
      <c r="CP51" s="564"/>
      <c r="CQ51" s="564"/>
      <c r="CR51" s="564"/>
      <c r="CS51" s="564"/>
      <c r="CT51" s="565"/>
      <c r="CU51" s="578" t="s">
        <v>132</v>
      </c>
      <c r="CV51" s="579"/>
      <c r="CW51" s="579"/>
      <c r="CX51" s="580"/>
      <c r="CY51" s="563" t="s">
        <v>132</v>
      </c>
      <c r="CZ51" s="564"/>
      <c r="DA51" s="564"/>
      <c r="DB51" s="564"/>
      <c r="DC51" s="564"/>
      <c r="DD51" s="564"/>
      <c r="DE51" s="564"/>
      <c r="DF51" s="565"/>
      <c r="DG51" s="563" t="s">
        <v>132</v>
      </c>
      <c r="DH51" s="564"/>
      <c r="DI51" s="564"/>
      <c r="DJ51" s="564"/>
      <c r="DK51" s="564"/>
      <c r="DL51" s="564"/>
      <c r="DM51" s="564"/>
      <c r="DN51" s="564"/>
      <c r="DO51" s="564"/>
      <c r="DP51" s="564"/>
      <c r="DQ51" s="565"/>
      <c r="DR51" s="578" t="s">
        <v>132</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299</v>
      </c>
      <c r="BZ52" s="573"/>
      <c r="CA52" s="573"/>
      <c r="CB52" s="573"/>
      <c r="CC52" s="573"/>
      <c r="CD52" s="573"/>
      <c r="CE52" s="573"/>
      <c r="CF52" s="573"/>
      <c r="CG52" s="573"/>
      <c r="CH52" s="573"/>
      <c r="CI52" s="573"/>
      <c r="CJ52" s="573"/>
      <c r="CK52" s="573"/>
      <c r="CL52" s="574"/>
      <c r="CM52" s="575">
        <v>105550328</v>
      </c>
      <c r="CN52" s="576"/>
      <c r="CO52" s="576"/>
      <c r="CP52" s="576"/>
      <c r="CQ52" s="576"/>
      <c r="CR52" s="576"/>
      <c r="CS52" s="576"/>
      <c r="CT52" s="577"/>
      <c r="CU52" s="578">
        <v>21</v>
      </c>
      <c r="CV52" s="579"/>
      <c r="CW52" s="579"/>
      <c r="CX52" s="580"/>
      <c r="CY52" s="563">
        <v>18150031</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300</v>
      </c>
      <c r="BZ53" s="573"/>
      <c r="CA53" s="573"/>
      <c r="CB53" s="573"/>
      <c r="CC53" s="573"/>
      <c r="CD53" s="573"/>
      <c r="CE53" s="573"/>
      <c r="CF53" s="573"/>
      <c r="CG53" s="573"/>
      <c r="CH53" s="573"/>
      <c r="CI53" s="573"/>
      <c r="CJ53" s="573"/>
      <c r="CK53" s="573"/>
      <c r="CL53" s="574"/>
      <c r="CM53" s="575">
        <v>2798012</v>
      </c>
      <c r="CN53" s="576"/>
      <c r="CO53" s="576"/>
      <c r="CP53" s="576"/>
      <c r="CQ53" s="576"/>
      <c r="CR53" s="576"/>
      <c r="CS53" s="576"/>
      <c r="CT53" s="577"/>
      <c r="CU53" s="578">
        <v>0.6</v>
      </c>
      <c r="CV53" s="579"/>
      <c r="CW53" s="579"/>
      <c r="CX53" s="580"/>
      <c r="CY53" s="563">
        <v>951624</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301</v>
      </c>
      <c r="CB54" s="573"/>
      <c r="CC54" s="573"/>
      <c r="CD54" s="573"/>
      <c r="CE54" s="573"/>
      <c r="CF54" s="573"/>
      <c r="CG54" s="573"/>
      <c r="CH54" s="573"/>
      <c r="CI54" s="573"/>
      <c r="CJ54" s="573"/>
      <c r="CK54" s="573"/>
      <c r="CL54" s="574"/>
      <c r="CM54" s="575">
        <v>101009452</v>
      </c>
      <c r="CN54" s="576"/>
      <c r="CO54" s="576"/>
      <c r="CP54" s="576"/>
      <c r="CQ54" s="576"/>
      <c r="CR54" s="576"/>
      <c r="CS54" s="576"/>
      <c r="CT54" s="577"/>
      <c r="CU54" s="578">
        <v>20.100000000000001</v>
      </c>
      <c r="CV54" s="579"/>
      <c r="CW54" s="579"/>
      <c r="CX54" s="580"/>
      <c r="CY54" s="563">
        <v>18113168</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302</v>
      </c>
      <c r="CB55" s="573"/>
      <c r="CC55" s="573"/>
      <c r="CD55" s="573"/>
      <c r="CE55" s="573"/>
      <c r="CF55" s="573"/>
      <c r="CG55" s="573"/>
      <c r="CH55" s="573"/>
      <c r="CI55" s="573"/>
      <c r="CJ55" s="573"/>
      <c r="CK55" s="573"/>
      <c r="CL55" s="574"/>
      <c r="CM55" s="575">
        <v>65702779</v>
      </c>
      <c r="CN55" s="576"/>
      <c r="CO55" s="576"/>
      <c r="CP55" s="576"/>
      <c r="CQ55" s="576"/>
      <c r="CR55" s="576"/>
      <c r="CS55" s="576"/>
      <c r="CT55" s="577"/>
      <c r="CU55" s="578">
        <v>13.1</v>
      </c>
      <c r="CV55" s="579"/>
      <c r="CW55" s="579"/>
      <c r="CX55" s="580"/>
      <c r="CY55" s="563">
        <v>3218132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303</v>
      </c>
      <c r="CB56" s="573"/>
      <c r="CC56" s="573"/>
      <c r="CD56" s="573"/>
      <c r="CE56" s="573"/>
      <c r="CF56" s="573"/>
      <c r="CG56" s="573"/>
      <c r="CH56" s="573"/>
      <c r="CI56" s="573"/>
      <c r="CJ56" s="573"/>
      <c r="CK56" s="573"/>
      <c r="CL56" s="574"/>
      <c r="CM56" s="575">
        <v>28629293</v>
      </c>
      <c r="CN56" s="576"/>
      <c r="CO56" s="576"/>
      <c r="CP56" s="576"/>
      <c r="CQ56" s="576"/>
      <c r="CR56" s="576"/>
      <c r="CS56" s="576"/>
      <c r="CT56" s="577"/>
      <c r="CU56" s="578">
        <v>5.7</v>
      </c>
      <c r="CV56" s="579"/>
      <c r="CW56" s="579"/>
      <c r="CX56" s="580"/>
      <c r="CY56" s="563">
        <v>14268398</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304</v>
      </c>
      <c r="CB57" s="573"/>
      <c r="CC57" s="573"/>
      <c r="CD57" s="573"/>
      <c r="CE57" s="573"/>
      <c r="CF57" s="573"/>
      <c r="CG57" s="573"/>
      <c r="CH57" s="573"/>
      <c r="CI57" s="573"/>
      <c r="CJ57" s="573"/>
      <c r="CK57" s="573"/>
      <c r="CL57" s="574"/>
      <c r="CM57" s="575">
        <v>4540876</v>
      </c>
      <c r="CN57" s="576"/>
      <c r="CO57" s="576"/>
      <c r="CP57" s="576"/>
      <c r="CQ57" s="576"/>
      <c r="CR57" s="576"/>
      <c r="CS57" s="576"/>
      <c r="CT57" s="577"/>
      <c r="CU57" s="578">
        <v>0.9</v>
      </c>
      <c r="CV57" s="579"/>
      <c r="CW57" s="579"/>
      <c r="CX57" s="580"/>
      <c r="CY57" s="563">
        <v>36863</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305</v>
      </c>
      <c r="CB58" s="573"/>
      <c r="CC58" s="573"/>
      <c r="CD58" s="573"/>
      <c r="CE58" s="573"/>
      <c r="CF58" s="573"/>
      <c r="CG58" s="573"/>
      <c r="CH58" s="573"/>
      <c r="CI58" s="573"/>
      <c r="CJ58" s="573"/>
      <c r="CK58" s="573"/>
      <c r="CL58" s="574"/>
      <c r="CM58" s="575" t="s">
        <v>132</v>
      </c>
      <c r="CN58" s="576"/>
      <c r="CO58" s="576"/>
      <c r="CP58" s="576"/>
      <c r="CQ58" s="576"/>
      <c r="CR58" s="576"/>
      <c r="CS58" s="576"/>
      <c r="CT58" s="577"/>
      <c r="CU58" s="578" t="s">
        <v>132</v>
      </c>
      <c r="CV58" s="579"/>
      <c r="CW58" s="579"/>
      <c r="CX58" s="580"/>
      <c r="CY58" s="563" t="s">
        <v>132</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306</v>
      </c>
      <c r="BZ59" s="546"/>
      <c r="CA59" s="546"/>
      <c r="CB59" s="546"/>
      <c r="CC59" s="546"/>
      <c r="CD59" s="546"/>
      <c r="CE59" s="546"/>
      <c r="CF59" s="546"/>
      <c r="CG59" s="546"/>
      <c r="CH59" s="546"/>
      <c r="CI59" s="546"/>
      <c r="CJ59" s="546"/>
      <c r="CK59" s="546"/>
      <c r="CL59" s="547"/>
      <c r="CM59" s="548">
        <v>501782562</v>
      </c>
      <c r="CN59" s="549"/>
      <c r="CO59" s="549"/>
      <c r="CP59" s="549"/>
      <c r="CQ59" s="549"/>
      <c r="CR59" s="549"/>
      <c r="CS59" s="549"/>
      <c r="CT59" s="550"/>
      <c r="CU59" s="551">
        <v>100</v>
      </c>
      <c r="CV59" s="552"/>
      <c r="CW59" s="552"/>
      <c r="CX59" s="553"/>
      <c r="CY59" s="554">
        <v>319226337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 zoomScale="70" zoomScaleNormal="25" zoomScaleSheetLayoutView="70" workbookViewId="0">
      <selection activeCell="DQ25" sqref="DQ25:DU25"/>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3" t="s">
        <v>308</v>
      </c>
      <c r="DK2" s="1064"/>
      <c r="DL2" s="1064"/>
      <c r="DM2" s="1064"/>
      <c r="DN2" s="1064"/>
      <c r="DO2" s="1065"/>
      <c r="DP2" s="192"/>
      <c r="DQ2" s="1063" t="s">
        <v>309</v>
      </c>
      <c r="DR2" s="1064"/>
      <c r="DS2" s="1064"/>
      <c r="DT2" s="1064"/>
      <c r="DU2" s="1064"/>
      <c r="DV2" s="1064"/>
      <c r="DW2" s="1064"/>
      <c r="DX2" s="1064"/>
      <c r="DY2" s="1064"/>
      <c r="DZ2" s="1065"/>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9" t="s">
        <v>310</v>
      </c>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312</v>
      </c>
      <c r="B5" s="931"/>
      <c r="C5" s="931"/>
      <c r="D5" s="931"/>
      <c r="E5" s="931"/>
      <c r="F5" s="931"/>
      <c r="G5" s="931"/>
      <c r="H5" s="931"/>
      <c r="I5" s="931"/>
      <c r="J5" s="931"/>
      <c r="K5" s="931"/>
      <c r="L5" s="931"/>
      <c r="M5" s="931"/>
      <c r="N5" s="931"/>
      <c r="O5" s="931"/>
      <c r="P5" s="932"/>
      <c r="Q5" s="936" t="s">
        <v>313</v>
      </c>
      <c r="R5" s="937"/>
      <c r="S5" s="937"/>
      <c r="T5" s="937"/>
      <c r="U5" s="938"/>
      <c r="V5" s="936" t="s">
        <v>314</v>
      </c>
      <c r="W5" s="937"/>
      <c r="X5" s="937"/>
      <c r="Y5" s="937"/>
      <c r="Z5" s="938"/>
      <c r="AA5" s="936" t="s">
        <v>315</v>
      </c>
      <c r="AB5" s="937"/>
      <c r="AC5" s="937"/>
      <c r="AD5" s="937"/>
      <c r="AE5" s="937"/>
      <c r="AF5" s="1066" t="s">
        <v>316</v>
      </c>
      <c r="AG5" s="937"/>
      <c r="AH5" s="937"/>
      <c r="AI5" s="937"/>
      <c r="AJ5" s="952"/>
      <c r="AK5" s="937" t="s">
        <v>317</v>
      </c>
      <c r="AL5" s="937"/>
      <c r="AM5" s="937"/>
      <c r="AN5" s="937"/>
      <c r="AO5" s="938"/>
      <c r="AP5" s="936" t="s">
        <v>318</v>
      </c>
      <c r="AQ5" s="937"/>
      <c r="AR5" s="937"/>
      <c r="AS5" s="937"/>
      <c r="AT5" s="938"/>
      <c r="AU5" s="936" t="s">
        <v>319</v>
      </c>
      <c r="AV5" s="937"/>
      <c r="AW5" s="937"/>
      <c r="AX5" s="937"/>
      <c r="AY5" s="952"/>
      <c r="AZ5" s="199"/>
      <c r="BA5" s="199"/>
      <c r="BB5" s="199"/>
      <c r="BC5" s="199"/>
      <c r="BD5" s="199"/>
      <c r="BE5" s="200"/>
      <c r="BF5" s="200"/>
      <c r="BG5" s="200"/>
      <c r="BH5" s="200"/>
      <c r="BI5" s="200"/>
      <c r="BJ5" s="200"/>
      <c r="BK5" s="200"/>
      <c r="BL5" s="200"/>
      <c r="BM5" s="200"/>
      <c r="BN5" s="200"/>
      <c r="BO5" s="200"/>
      <c r="BP5" s="200"/>
      <c r="BQ5" s="930" t="s">
        <v>320</v>
      </c>
      <c r="BR5" s="931"/>
      <c r="BS5" s="931"/>
      <c r="BT5" s="931"/>
      <c r="BU5" s="931"/>
      <c r="BV5" s="931"/>
      <c r="BW5" s="931"/>
      <c r="BX5" s="931"/>
      <c r="BY5" s="931"/>
      <c r="BZ5" s="931"/>
      <c r="CA5" s="931"/>
      <c r="CB5" s="931"/>
      <c r="CC5" s="931"/>
      <c r="CD5" s="931"/>
      <c r="CE5" s="931"/>
      <c r="CF5" s="931"/>
      <c r="CG5" s="932"/>
      <c r="CH5" s="936" t="s">
        <v>321</v>
      </c>
      <c r="CI5" s="937"/>
      <c r="CJ5" s="937"/>
      <c r="CK5" s="937"/>
      <c r="CL5" s="938"/>
      <c r="CM5" s="936" t="s">
        <v>322</v>
      </c>
      <c r="CN5" s="937"/>
      <c r="CO5" s="937"/>
      <c r="CP5" s="937"/>
      <c r="CQ5" s="938"/>
      <c r="CR5" s="936" t="s">
        <v>323</v>
      </c>
      <c r="CS5" s="937"/>
      <c r="CT5" s="937"/>
      <c r="CU5" s="937"/>
      <c r="CV5" s="938"/>
      <c r="CW5" s="936" t="s">
        <v>324</v>
      </c>
      <c r="CX5" s="937"/>
      <c r="CY5" s="937"/>
      <c r="CZ5" s="937"/>
      <c r="DA5" s="938"/>
      <c r="DB5" s="936" t="s">
        <v>325</v>
      </c>
      <c r="DC5" s="937"/>
      <c r="DD5" s="937"/>
      <c r="DE5" s="937"/>
      <c r="DF5" s="938"/>
      <c r="DG5" s="1051" t="s">
        <v>326</v>
      </c>
      <c r="DH5" s="1052"/>
      <c r="DI5" s="1052"/>
      <c r="DJ5" s="1052"/>
      <c r="DK5" s="1053"/>
      <c r="DL5" s="1051" t="s">
        <v>327</v>
      </c>
      <c r="DM5" s="1052"/>
      <c r="DN5" s="1052"/>
      <c r="DO5" s="1052"/>
      <c r="DP5" s="1053"/>
      <c r="DQ5" s="936" t="s">
        <v>328</v>
      </c>
      <c r="DR5" s="937"/>
      <c r="DS5" s="937"/>
      <c r="DT5" s="937"/>
      <c r="DU5" s="938"/>
      <c r="DV5" s="936" t="s">
        <v>319</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7"/>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4"/>
      <c r="DH6" s="1055"/>
      <c r="DI6" s="1055"/>
      <c r="DJ6" s="1055"/>
      <c r="DK6" s="1056"/>
      <c r="DL6" s="1054"/>
      <c r="DM6" s="1055"/>
      <c r="DN6" s="1055"/>
      <c r="DO6" s="1055"/>
      <c r="DP6" s="1056"/>
      <c r="DQ6" s="939"/>
      <c r="DR6" s="940"/>
      <c r="DS6" s="940"/>
      <c r="DT6" s="940"/>
      <c r="DU6" s="941"/>
      <c r="DV6" s="939"/>
      <c r="DW6" s="940"/>
      <c r="DX6" s="940"/>
      <c r="DY6" s="940"/>
      <c r="DZ6" s="953"/>
      <c r="EA6" s="197"/>
    </row>
    <row r="7" spans="1:131" s="198" customFormat="1" ht="26.25" customHeight="1" thickTop="1" x14ac:dyDescent="0.15">
      <c r="A7" s="201">
        <v>1</v>
      </c>
      <c r="B7" s="996" t="s">
        <v>329</v>
      </c>
      <c r="C7" s="997"/>
      <c r="D7" s="997"/>
      <c r="E7" s="997"/>
      <c r="F7" s="997"/>
      <c r="G7" s="997"/>
      <c r="H7" s="997"/>
      <c r="I7" s="997"/>
      <c r="J7" s="997"/>
      <c r="K7" s="997"/>
      <c r="L7" s="997"/>
      <c r="M7" s="997"/>
      <c r="N7" s="997"/>
      <c r="O7" s="997"/>
      <c r="P7" s="998"/>
      <c r="Q7" s="1057">
        <v>543365.00699999998</v>
      </c>
      <c r="R7" s="1058"/>
      <c r="S7" s="1058"/>
      <c r="T7" s="1058"/>
      <c r="U7" s="1058"/>
      <c r="V7" s="1058">
        <v>530824.98199999996</v>
      </c>
      <c r="W7" s="1058"/>
      <c r="X7" s="1058"/>
      <c r="Y7" s="1058"/>
      <c r="Z7" s="1058"/>
      <c r="AA7" s="1058">
        <v>12540.025000000023</v>
      </c>
      <c r="AB7" s="1058"/>
      <c r="AC7" s="1058"/>
      <c r="AD7" s="1058"/>
      <c r="AE7" s="1059"/>
      <c r="AF7" s="1060">
        <v>8192</v>
      </c>
      <c r="AG7" s="1061"/>
      <c r="AH7" s="1061"/>
      <c r="AI7" s="1061"/>
      <c r="AJ7" s="1062"/>
      <c r="AK7" s="1044">
        <v>35841</v>
      </c>
      <c r="AL7" s="1045"/>
      <c r="AM7" s="1045"/>
      <c r="AN7" s="1045"/>
      <c r="AO7" s="1045"/>
      <c r="AP7" s="1045">
        <v>994473</v>
      </c>
      <c r="AQ7" s="1045"/>
      <c r="AR7" s="1045"/>
      <c r="AS7" s="1045"/>
      <c r="AT7" s="1045"/>
      <c r="AU7" s="1046"/>
      <c r="AV7" s="1046"/>
      <c r="AW7" s="1046"/>
      <c r="AX7" s="1046"/>
      <c r="AY7" s="1047"/>
      <c r="AZ7" s="195"/>
      <c r="BA7" s="195"/>
      <c r="BB7" s="195"/>
      <c r="BC7" s="195"/>
      <c r="BD7" s="195"/>
      <c r="BE7" s="196"/>
      <c r="BF7" s="196"/>
      <c r="BG7" s="196"/>
      <c r="BH7" s="196"/>
      <c r="BI7" s="196"/>
      <c r="BJ7" s="196"/>
      <c r="BK7" s="196"/>
      <c r="BL7" s="196"/>
      <c r="BM7" s="196"/>
      <c r="BN7" s="196"/>
      <c r="BO7" s="196"/>
      <c r="BP7" s="196"/>
      <c r="BQ7" s="202">
        <v>1</v>
      </c>
      <c r="BR7" s="203"/>
      <c r="BS7" s="1048" t="s">
        <v>509</v>
      </c>
      <c r="BT7" s="1049"/>
      <c r="BU7" s="1049"/>
      <c r="BV7" s="1049"/>
      <c r="BW7" s="1049"/>
      <c r="BX7" s="1049"/>
      <c r="BY7" s="1049"/>
      <c r="BZ7" s="1049"/>
      <c r="CA7" s="1049"/>
      <c r="CB7" s="1049"/>
      <c r="CC7" s="1049"/>
      <c r="CD7" s="1049"/>
      <c r="CE7" s="1049"/>
      <c r="CF7" s="1049"/>
      <c r="CG7" s="1050"/>
      <c r="CH7" s="924">
        <v>0</v>
      </c>
      <c r="CI7" s="925"/>
      <c r="CJ7" s="925"/>
      <c r="CK7" s="925"/>
      <c r="CL7" s="926"/>
      <c r="CM7" s="924">
        <v>143</v>
      </c>
      <c r="CN7" s="925"/>
      <c r="CO7" s="925"/>
      <c r="CP7" s="925"/>
      <c r="CQ7" s="926"/>
      <c r="CR7" s="924">
        <v>55</v>
      </c>
      <c r="CS7" s="925"/>
      <c r="CT7" s="925"/>
      <c r="CU7" s="925"/>
      <c r="CV7" s="926"/>
      <c r="CW7" s="924">
        <v>2</v>
      </c>
      <c r="CX7" s="925"/>
      <c r="CY7" s="925"/>
      <c r="CZ7" s="925"/>
      <c r="DA7" s="926"/>
      <c r="DB7" s="1041" t="s">
        <v>448</v>
      </c>
      <c r="DC7" s="1042"/>
      <c r="DD7" s="1042"/>
      <c r="DE7" s="1042"/>
      <c r="DF7" s="1043"/>
      <c r="DG7" s="1041" t="s">
        <v>448</v>
      </c>
      <c r="DH7" s="1042"/>
      <c r="DI7" s="1042"/>
      <c r="DJ7" s="1042"/>
      <c r="DK7" s="1043"/>
      <c r="DL7" s="1041" t="s">
        <v>448</v>
      </c>
      <c r="DM7" s="1042"/>
      <c r="DN7" s="1042"/>
      <c r="DO7" s="1042"/>
      <c r="DP7" s="1043"/>
      <c r="DQ7" s="1041" t="s">
        <v>448</v>
      </c>
      <c r="DR7" s="1042"/>
      <c r="DS7" s="1042"/>
      <c r="DT7" s="1042"/>
      <c r="DU7" s="1043"/>
      <c r="DV7" s="1068"/>
      <c r="DW7" s="1069"/>
      <c r="DX7" s="1069"/>
      <c r="DY7" s="1069"/>
      <c r="DZ7" s="1070"/>
      <c r="EA7" s="197"/>
    </row>
    <row r="8" spans="1:131" s="198" customFormat="1" ht="26.25" customHeight="1" x14ac:dyDescent="0.15">
      <c r="A8" s="204">
        <v>2</v>
      </c>
      <c r="B8" s="978" t="s">
        <v>330</v>
      </c>
      <c r="C8" s="979"/>
      <c r="D8" s="979"/>
      <c r="E8" s="979"/>
      <c r="F8" s="979"/>
      <c r="G8" s="979"/>
      <c r="H8" s="979"/>
      <c r="I8" s="979"/>
      <c r="J8" s="979"/>
      <c r="K8" s="979"/>
      <c r="L8" s="979"/>
      <c r="M8" s="979"/>
      <c r="N8" s="979"/>
      <c r="O8" s="979"/>
      <c r="P8" s="980"/>
      <c r="Q8" s="985">
        <v>135315.50700000001</v>
      </c>
      <c r="R8" s="982"/>
      <c r="S8" s="982"/>
      <c r="T8" s="982"/>
      <c r="U8" s="982"/>
      <c r="V8" s="982">
        <v>135315.50700000001</v>
      </c>
      <c r="W8" s="982"/>
      <c r="X8" s="982"/>
      <c r="Y8" s="982"/>
      <c r="Z8" s="982"/>
      <c r="AA8" s="982">
        <v>0</v>
      </c>
      <c r="AB8" s="982"/>
      <c r="AC8" s="982"/>
      <c r="AD8" s="982"/>
      <c r="AE8" s="986"/>
      <c r="AF8" s="1038" t="s">
        <v>132</v>
      </c>
      <c r="AG8" s="987"/>
      <c r="AH8" s="987"/>
      <c r="AI8" s="987"/>
      <c r="AJ8" s="988"/>
      <c r="AK8" s="1039">
        <v>107883</v>
      </c>
      <c r="AL8" s="1040"/>
      <c r="AM8" s="1040"/>
      <c r="AN8" s="1040"/>
      <c r="AO8" s="1040"/>
      <c r="AP8" s="1040" t="s">
        <v>541</v>
      </c>
      <c r="AQ8" s="1040"/>
      <c r="AR8" s="1040"/>
      <c r="AS8" s="1040"/>
      <c r="AT8" s="1040"/>
      <c r="AU8" s="1036"/>
      <c r="AV8" s="1036"/>
      <c r="AW8" s="1036"/>
      <c r="AX8" s="1036"/>
      <c r="AY8" s="1037"/>
      <c r="AZ8" s="195"/>
      <c r="BA8" s="195"/>
      <c r="BB8" s="195"/>
      <c r="BC8" s="195"/>
      <c r="BD8" s="195"/>
      <c r="BE8" s="196"/>
      <c r="BF8" s="196"/>
      <c r="BG8" s="196"/>
      <c r="BH8" s="196"/>
      <c r="BI8" s="196"/>
      <c r="BJ8" s="196"/>
      <c r="BK8" s="196"/>
      <c r="BL8" s="196"/>
      <c r="BM8" s="196"/>
      <c r="BN8" s="196"/>
      <c r="BO8" s="196"/>
      <c r="BP8" s="196"/>
      <c r="BQ8" s="205">
        <v>2</v>
      </c>
      <c r="BR8" s="206"/>
      <c r="BS8" s="949" t="s">
        <v>510</v>
      </c>
      <c r="BT8" s="950"/>
      <c r="BU8" s="950"/>
      <c r="BV8" s="950"/>
      <c r="BW8" s="950"/>
      <c r="BX8" s="950"/>
      <c r="BY8" s="950"/>
      <c r="BZ8" s="950"/>
      <c r="CA8" s="950"/>
      <c r="CB8" s="950"/>
      <c r="CC8" s="950"/>
      <c r="CD8" s="950"/>
      <c r="CE8" s="950"/>
      <c r="CF8" s="950"/>
      <c r="CG8" s="951"/>
      <c r="CH8" s="924">
        <v>-4</v>
      </c>
      <c r="CI8" s="925"/>
      <c r="CJ8" s="925"/>
      <c r="CK8" s="925"/>
      <c r="CL8" s="926"/>
      <c r="CM8" s="924">
        <v>1696</v>
      </c>
      <c r="CN8" s="925"/>
      <c r="CO8" s="925"/>
      <c r="CP8" s="925"/>
      <c r="CQ8" s="926"/>
      <c r="CR8" s="924">
        <v>90</v>
      </c>
      <c r="CS8" s="925"/>
      <c r="CT8" s="925"/>
      <c r="CU8" s="925"/>
      <c r="CV8" s="926"/>
      <c r="CW8" s="924" t="s">
        <v>551</v>
      </c>
      <c r="CX8" s="925"/>
      <c r="CY8" s="925"/>
      <c r="CZ8" s="925"/>
      <c r="DA8" s="926"/>
      <c r="DB8" s="924" t="s">
        <v>448</v>
      </c>
      <c r="DC8" s="925"/>
      <c r="DD8" s="925"/>
      <c r="DE8" s="925"/>
      <c r="DF8" s="926"/>
      <c r="DG8" s="924" t="s">
        <v>448</v>
      </c>
      <c r="DH8" s="925"/>
      <c r="DI8" s="925"/>
      <c r="DJ8" s="925"/>
      <c r="DK8" s="926"/>
      <c r="DL8" s="924" t="s">
        <v>448</v>
      </c>
      <c r="DM8" s="925"/>
      <c r="DN8" s="925"/>
      <c r="DO8" s="925"/>
      <c r="DP8" s="926"/>
      <c r="DQ8" s="924" t="s">
        <v>448</v>
      </c>
      <c r="DR8" s="925"/>
      <c r="DS8" s="925"/>
      <c r="DT8" s="925"/>
      <c r="DU8" s="926"/>
      <c r="DV8" s="927"/>
      <c r="DW8" s="928"/>
      <c r="DX8" s="928"/>
      <c r="DY8" s="928"/>
      <c r="DZ8" s="929"/>
      <c r="EA8" s="197"/>
    </row>
    <row r="9" spans="1:131" s="198" customFormat="1" ht="26.25" customHeight="1" x14ac:dyDescent="0.15">
      <c r="A9" s="204">
        <v>3</v>
      </c>
      <c r="B9" s="978" t="s">
        <v>331</v>
      </c>
      <c r="C9" s="979"/>
      <c r="D9" s="979"/>
      <c r="E9" s="979"/>
      <c r="F9" s="979"/>
      <c r="G9" s="979"/>
      <c r="H9" s="979"/>
      <c r="I9" s="979"/>
      <c r="J9" s="979"/>
      <c r="K9" s="979"/>
      <c r="L9" s="979"/>
      <c r="M9" s="979"/>
      <c r="N9" s="979"/>
      <c r="O9" s="979"/>
      <c r="P9" s="980"/>
      <c r="Q9" s="985">
        <v>5085.0479999999998</v>
      </c>
      <c r="R9" s="982"/>
      <c r="S9" s="982"/>
      <c r="T9" s="982"/>
      <c r="U9" s="982"/>
      <c r="V9" s="982">
        <v>5085.0479999999998</v>
      </c>
      <c r="W9" s="982"/>
      <c r="X9" s="982"/>
      <c r="Y9" s="982"/>
      <c r="Z9" s="982"/>
      <c r="AA9" s="982">
        <v>0</v>
      </c>
      <c r="AB9" s="982"/>
      <c r="AC9" s="982"/>
      <c r="AD9" s="982"/>
      <c r="AE9" s="986"/>
      <c r="AF9" s="1038" t="s">
        <v>132</v>
      </c>
      <c r="AG9" s="987"/>
      <c r="AH9" s="987"/>
      <c r="AI9" s="987"/>
      <c r="AJ9" s="988"/>
      <c r="AK9" s="1039" t="s">
        <v>540</v>
      </c>
      <c r="AL9" s="1040"/>
      <c r="AM9" s="1040"/>
      <c r="AN9" s="1040"/>
      <c r="AO9" s="1040"/>
      <c r="AP9" s="1040" t="s">
        <v>541</v>
      </c>
      <c r="AQ9" s="1040"/>
      <c r="AR9" s="1040"/>
      <c r="AS9" s="1040"/>
      <c r="AT9" s="1040"/>
      <c r="AU9" s="1036"/>
      <c r="AV9" s="1036"/>
      <c r="AW9" s="1036"/>
      <c r="AX9" s="1036"/>
      <c r="AY9" s="1037"/>
      <c r="AZ9" s="195"/>
      <c r="BA9" s="195"/>
      <c r="BB9" s="195"/>
      <c r="BC9" s="195"/>
      <c r="BD9" s="195"/>
      <c r="BE9" s="196"/>
      <c r="BF9" s="196"/>
      <c r="BG9" s="196"/>
      <c r="BH9" s="196"/>
      <c r="BI9" s="196"/>
      <c r="BJ9" s="196"/>
      <c r="BK9" s="196"/>
      <c r="BL9" s="196"/>
      <c r="BM9" s="196"/>
      <c r="BN9" s="196"/>
      <c r="BO9" s="196"/>
      <c r="BP9" s="196"/>
      <c r="BQ9" s="205">
        <v>3</v>
      </c>
      <c r="BR9" s="206" t="s">
        <v>536</v>
      </c>
      <c r="BS9" s="949" t="s">
        <v>511</v>
      </c>
      <c r="BT9" s="950"/>
      <c r="BU9" s="950"/>
      <c r="BV9" s="950"/>
      <c r="BW9" s="950"/>
      <c r="BX9" s="950"/>
      <c r="BY9" s="950"/>
      <c r="BZ9" s="950"/>
      <c r="CA9" s="950"/>
      <c r="CB9" s="950"/>
      <c r="CC9" s="950"/>
      <c r="CD9" s="950"/>
      <c r="CE9" s="950"/>
      <c r="CF9" s="950"/>
      <c r="CG9" s="951"/>
      <c r="CH9" s="924">
        <v>0</v>
      </c>
      <c r="CI9" s="925"/>
      <c r="CJ9" s="925"/>
      <c r="CK9" s="925"/>
      <c r="CL9" s="926"/>
      <c r="CM9" s="924">
        <v>22632</v>
      </c>
      <c r="CN9" s="925"/>
      <c r="CO9" s="925"/>
      <c r="CP9" s="925"/>
      <c r="CQ9" s="926"/>
      <c r="CR9" s="924">
        <v>225</v>
      </c>
      <c r="CS9" s="925"/>
      <c r="CT9" s="925"/>
      <c r="CU9" s="925"/>
      <c r="CV9" s="926"/>
      <c r="CW9" s="924">
        <v>590</v>
      </c>
      <c r="CX9" s="925"/>
      <c r="CY9" s="925"/>
      <c r="CZ9" s="925"/>
      <c r="DA9" s="926"/>
      <c r="DB9" s="924">
        <v>33657</v>
      </c>
      <c r="DC9" s="925"/>
      <c r="DD9" s="925"/>
      <c r="DE9" s="925"/>
      <c r="DF9" s="926"/>
      <c r="DG9" s="924" t="s">
        <v>448</v>
      </c>
      <c r="DH9" s="925"/>
      <c r="DI9" s="925"/>
      <c r="DJ9" s="925"/>
      <c r="DK9" s="926"/>
      <c r="DL9" s="924">
        <v>20236</v>
      </c>
      <c r="DM9" s="925"/>
      <c r="DN9" s="925"/>
      <c r="DO9" s="925"/>
      <c r="DP9" s="926"/>
      <c r="DQ9" s="924">
        <v>18212</v>
      </c>
      <c r="DR9" s="925"/>
      <c r="DS9" s="925"/>
      <c r="DT9" s="925"/>
      <c r="DU9" s="926"/>
      <c r="DV9" s="927"/>
      <c r="DW9" s="928"/>
      <c r="DX9" s="928"/>
      <c r="DY9" s="928"/>
      <c r="DZ9" s="929"/>
      <c r="EA9" s="197"/>
    </row>
    <row r="10" spans="1:131" s="198" customFormat="1" ht="26.25" customHeight="1" x14ac:dyDescent="0.15">
      <c r="A10" s="204">
        <v>4</v>
      </c>
      <c r="B10" s="978" t="s">
        <v>332</v>
      </c>
      <c r="C10" s="979"/>
      <c r="D10" s="979"/>
      <c r="E10" s="979"/>
      <c r="F10" s="979"/>
      <c r="G10" s="979"/>
      <c r="H10" s="979"/>
      <c r="I10" s="979"/>
      <c r="J10" s="979"/>
      <c r="K10" s="979"/>
      <c r="L10" s="979"/>
      <c r="M10" s="979"/>
      <c r="N10" s="979"/>
      <c r="O10" s="979"/>
      <c r="P10" s="980"/>
      <c r="Q10" s="985">
        <v>2323.5520000000001</v>
      </c>
      <c r="R10" s="982"/>
      <c r="S10" s="982"/>
      <c r="T10" s="982"/>
      <c r="U10" s="982"/>
      <c r="V10" s="982">
        <v>2213.4369999999999</v>
      </c>
      <c r="W10" s="982"/>
      <c r="X10" s="982"/>
      <c r="Y10" s="982"/>
      <c r="Z10" s="982"/>
      <c r="AA10" s="982">
        <v>110.11500000000024</v>
      </c>
      <c r="AB10" s="982"/>
      <c r="AC10" s="982"/>
      <c r="AD10" s="982"/>
      <c r="AE10" s="986"/>
      <c r="AF10" s="1038">
        <v>110</v>
      </c>
      <c r="AG10" s="987"/>
      <c r="AH10" s="987"/>
      <c r="AI10" s="987"/>
      <c r="AJ10" s="988"/>
      <c r="AK10" s="1039" t="s">
        <v>540</v>
      </c>
      <c r="AL10" s="1040"/>
      <c r="AM10" s="1040"/>
      <c r="AN10" s="1040"/>
      <c r="AO10" s="1040"/>
      <c r="AP10" s="1040" t="s">
        <v>540</v>
      </c>
      <c r="AQ10" s="1040"/>
      <c r="AR10" s="1040"/>
      <c r="AS10" s="1040"/>
      <c r="AT10" s="1040"/>
      <c r="AU10" s="1036"/>
      <c r="AV10" s="1036"/>
      <c r="AW10" s="1036"/>
      <c r="AX10" s="1036"/>
      <c r="AY10" s="1037"/>
      <c r="AZ10" s="195"/>
      <c r="BA10" s="195"/>
      <c r="BB10" s="195"/>
      <c r="BC10" s="195"/>
      <c r="BD10" s="195"/>
      <c r="BE10" s="196"/>
      <c r="BF10" s="196"/>
      <c r="BG10" s="196"/>
      <c r="BH10" s="196"/>
      <c r="BI10" s="196"/>
      <c r="BJ10" s="196"/>
      <c r="BK10" s="196"/>
      <c r="BL10" s="196"/>
      <c r="BM10" s="196"/>
      <c r="BN10" s="196"/>
      <c r="BO10" s="196"/>
      <c r="BP10" s="196"/>
      <c r="BQ10" s="205">
        <v>4</v>
      </c>
      <c r="BR10" s="206"/>
      <c r="BS10" s="949" t="s">
        <v>512</v>
      </c>
      <c r="BT10" s="950"/>
      <c r="BU10" s="950"/>
      <c r="BV10" s="950"/>
      <c r="BW10" s="950"/>
      <c r="BX10" s="950"/>
      <c r="BY10" s="950"/>
      <c r="BZ10" s="950"/>
      <c r="CA10" s="950"/>
      <c r="CB10" s="950"/>
      <c r="CC10" s="950"/>
      <c r="CD10" s="950"/>
      <c r="CE10" s="950"/>
      <c r="CF10" s="950"/>
      <c r="CG10" s="951"/>
      <c r="CH10" s="924">
        <v>5</v>
      </c>
      <c r="CI10" s="925"/>
      <c r="CJ10" s="925"/>
      <c r="CK10" s="925"/>
      <c r="CL10" s="926"/>
      <c r="CM10" s="924">
        <v>2016</v>
      </c>
      <c r="CN10" s="925"/>
      <c r="CO10" s="925"/>
      <c r="CP10" s="925"/>
      <c r="CQ10" s="926"/>
      <c r="CR10" s="924">
        <v>300</v>
      </c>
      <c r="CS10" s="925"/>
      <c r="CT10" s="925"/>
      <c r="CU10" s="925"/>
      <c r="CV10" s="926"/>
      <c r="CW10" s="924">
        <v>9</v>
      </c>
      <c r="CX10" s="925"/>
      <c r="CY10" s="925"/>
      <c r="CZ10" s="925"/>
      <c r="DA10" s="926"/>
      <c r="DB10" s="924" t="s">
        <v>448</v>
      </c>
      <c r="DC10" s="925"/>
      <c r="DD10" s="925"/>
      <c r="DE10" s="925"/>
      <c r="DF10" s="926"/>
      <c r="DG10" s="924" t="s">
        <v>448</v>
      </c>
      <c r="DH10" s="925"/>
      <c r="DI10" s="925"/>
      <c r="DJ10" s="925"/>
      <c r="DK10" s="926"/>
      <c r="DL10" s="924" t="s">
        <v>448</v>
      </c>
      <c r="DM10" s="925"/>
      <c r="DN10" s="925"/>
      <c r="DO10" s="925"/>
      <c r="DP10" s="926"/>
      <c r="DQ10" s="924" t="s">
        <v>448</v>
      </c>
      <c r="DR10" s="925"/>
      <c r="DS10" s="925"/>
      <c r="DT10" s="925"/>
      <c r="DU10" s="926"/>
      <c r="DV10" s="927"/>
      <c r="DW10" s="928"/>
      <c r="DX10" s="928"/>
      <c r="DY10" s="928"/>
      <c r="DZ10" s="929"/>
      <c r="EA10" s="197"/>
    </row>
    <row r="11" spans="1:131" s="198" customFormat="1" ht="26.25" customHeight="1" x14ac:dyDescent="0.15">
      <c r="A11" s="204">
        <v>5</v>
      </c>
      <c r="B11" s="978" t="s">
        <v>333</v>
      </c>
      <c r="C11" s="979"/>
      <c r="D11" s="979"/>
      <c r="E11" s="979"/>
      <c r="F11" s="979"/>
      <c r="G11" s="979"/>
      <c r="H11" s="979"/>
      <c r="I11" s="979"/>
      <c r="J11" s="979"/>
      <c r="K11" s="979"/>
      <c r="L11" s="979"/>
      <c r="M11" s="979"/>
      <c r="N11" s="979"/>
      <c r="O11" s="979"/>
      <c r="P11" s="980"/>
      <c r="Q11" s="985">
        <v>3964.1860000000001</v>
      </c>
      <c r="R11" s="982"/>
      <c r="S11" s="982"/>
      <c r="T11" s="982"/>
      <c r="U11" s="982"/>
      <c r="V11" s="982">
        <v>1185.0999999999999</v>
      </c>
      <c r="W11" s="982"/>
      <c r="X11" s="982"/>
      <c r="Y11" s="982"/>
      <c r="Z11" s="982"/>
      <c r="AA11" s="982">
        <v>2779.0860000000002</v>
      </c>
      <c r="AB11" s="982"/>
      <c r="AC11" s="982"/>
      <c r="AD11" s="982"/>
      <c r="AE11" s="986"/>
      <c r="AF11" s="1038" t="s">
        <v>132</v>
      </c>
      <c r="AG11" s="987"/>
      <c r="AH11" s="987"/>
      <c r="AI11" s="987"/>
      <c r="AJ11" s="988"/>
      <c r="AK11" s="1039" t="s">
        <v>539</v>
      </c>
      <c r="AL11" s="1040"/>
      <c r="AM11" s="1040"/>
      <c r="AN11" s="1040"/>
      <c r="AO11" s="1040"/>
      <c r="AP11" s="1040" t="s">
        <v>540</v>
      </c>
      <c r="AQ11" s="1040"/>
      <c r="AR11" s="1040"/>
      <c r="AS11" s="1040"/>
      <c r="AT11" s="1040"/>
      <c r="AU11" s="1036"/>
      <c r="AV11" s="1036"/>
      <c r="AW11" s="1036"/>
      <c r="AX11" s="1036"/>
      <c r="AY11" s="1037"/>
      <c r="AZ11" s="195"/>
      <c r="BA11" s="195"/>
      <c r="BB11" s="195"/>
      <c r="BC11" s="195"/>
      <c r="BD11" s="195"/>
      <c r="BE11" s="196"/>
      <c r="BF11" s="196"/>
      <c r="BG11" s="196"/>
      <c r="BH11" s="196"/>
      <c r="BI11" s="196"/>
      <c r="BJ11" s="196"/>
      <c r="BK11" s="196"/>
      <c r="BL11" s="196"/>
      <c r="BM11" s="196"/>
      <c r="BN11" s="196"/>
      <c r="BO11" s="196"/>
      <c r="BP11" s="196"/>
      <c r="BQ11" s="205">
        <v>5</v>
      </c>
      <c r="BR11" s="206"/>
      <c r="BS11" s="949" t="s">
        <v>513</v>
      </c>
      <c r="BT11" s="950"/>
      <c r="BU11" s="950"/>
      <c r="BV11" s="950"/>
      <c r="BW11" s="950"/>
      <c r="BX11" s="950"/>
      <c r="BY11" s="950"/>
      <c r="BZ11" s="950"/>
      <c r="CA11" s="950"/>
      <c r="CB11" s="950"/>
      <c r="CC11" s="950"/>
      <c r="CD11" s="950"/>
      <c r="CE11" s="950"/>
      <c r="CF11" s="950"/>
      <c r="CG11" s="951"/>
      <c r="CH11" s="924">
        <v>-9</v>
      </c>
      <c r="CI11" s="925"/>
      <c r="CJ11" s="925"/>
      <c r="CK11" s="925"/>
      <c r="CL11" s="926"/>
      <c r="CM11" s="924">
        <v>4676</v>
      </c>
      <c r="CN11" s="925"/>
      <c r="CO11" s="925"/>
      <c r="CP11" s="925"/>
      <c r="CQ11" s="926"/>
      <c r="CR11" s="924">
        <v>210</v>
      </c>
      <c r="CS11" s="925"/>
      <c r="CT11" s="925"/>
      <c r="CU11" s="925"/>
      <c r="CV11" s="926"/>
      <c r="CW11" s="924">
        <v>55</v>
      </c>
      <c r="CX11" s="925"/>
      <c r="CY11" s="925"/>
      <c r="CZ11" s="925"/>
      <c r="DA11" s="926"/>
      <c r="DB11" s="924" t="s">
        <v>448</v>
      </c>
      <c r="DC11" s="925"/>
      <c r="DD11" s="925"/>
      <c r="DE11" s="925"/>
      <c r="DF11" s="926"/>
      <c r="DG11" s="924" t="s">
        <v>448</v>
      </c>
      <c r="DH11" s="925"/>
      <c r="DI11" s="925"/>
      <c r="DJ11" s="925"/>
      <c r="DK11" s="926"/>
      <c r="DL11" s="924" t="s">
        <v>448</v>
      </c>
      <c r="DM11" s="925"/>
      <c r="DN11" s="925"/>
      <c r="DO11" s="925"/>
      <c r="DP11" s="926"/>
      <c r="DQ11" s="924" t="s">
        <v>448</v>
      </c>
      <c r="DR11" s="925"/>
      <c r="DS11" s="925"/>
      <c r="DT11" s="925"/>
      <c r="DU11" s="926"/>
      <c r="DV11" s="927"/>
      <c r="DW11" s="928"/>
      <c r="DX11" s="928"/>
      <c r="DY11" s="928"/>
      <c r="DZ11" s="929"/>
      <c r="EA11" s="197"/>
    </row>
    <row r="12" spans="1:131" s="198" customFormat="1" ht="26.25" customHeight="1" x14ac:dyDescent="0.15">
      <c r="A12" s="204">
        <v>6</v>
      </c>
      <c r="B12" s="978" t="s">
        <v>334</v>
      </c>
      <c r="C12" s="979"/>
      <c r="D12" s="979"/>
      <c r="E12" s="979"/>
      <c r="F12" s="979"/>
      <c r="G12" s="979"/>
      <c r="H12" s="979"/>
      <c r="I12" s="979"/>
      <c r="J12" s="979"/>
      <c r="K12" s="979"/>
      <c r="L12" s="979"/>
      <c r="M12" s="979"/>
      <c r="N12" s="979"/>
      <c r="O12" s="979"/>
      <c r="P12" s="980"/>
      <c r="Q12" s="985">
        <v>644.31899999999996</v>
      </c>
      <c r="R12" s="982"/>
      <c r="S12" s="982"/>
      <c r="T12" s="982"/>
      <c r="U12" s="982"/>
      <c r="V12" s="982">
        <v>118.911</v>
      </c>
      <c r="W12" s="982"/>
      <c r="X12" s="982"/>
      <c r="Y12" s="982"/>
      <c r="Z12" s="982"/>
      <c r="AA12" s="982">
        <v>525.4079999999999</v>
      </c>
      <c r="AB12" s="982"/>
      <c r="AC12" s="982"/>
      <c r="AD12" s="982"/>
      <c r="AE12" s="986"/>
      <c r="AF12" s="1038" t="s">
        <v>132</v>
      </c>
      <c r="AG12" s="987"/>
      <c r="AH12" s="987"/>
      <c r="AI12" s="987"/>
      <c r="AJ12" s="988"/>
      <c r="AK12" s="1039">
        <v>15</v>
      </c>
      <c r="AL12" s="1040"/>
      <c r="AM12" s="1040"/>
      <c r="AN12" s="1040"/>
      <c r="AO12" s="1040"/>
      <c r="AP12" s="1040">
        <v>96</v>
      </c>
      <c r="AQ12" s="1040"/>
      <c r="AR12" s="1040"/>
      <c r="AS12" s="1040"/>
      <c r="AT12" s="1040"/>
      <c r="AU12" s="1036"/>
      <c r="AV12" s="1036"/>
      <c r="AW12" s="1036"/>
      <c r="AX12" s="1036"/>
      <c r="AY12" s="1037"/>
      <c r="AZ12" s="195"/>
      <c r="BA12" s="195"/>
      <c r="BB12" s="195"/>
      <c r="BC12" s="195"/>
      <c r="BD12" s="195"/>
      <c r="BE12" s="196"/>
      <c r="BF12" s="196"/>
      <c r="BG12" s="196"/>
      <c r="BH12" s="196"/>
      <c r="BI12" s="196"/>
      <c r="BJ12" s="196"/>
      <c r="BK12" s="196"/>
      <c r="BL12" s="196"/>
      <c r="BM12" s="196"/>
      <c r="BN12" s="196"/>
      <c r="BO12" s="196"/>
      <c r="BP12" s="196"/>
      <c r="BQ12" s="205">
        <v>6</v>
      </c>
      <c r="BR12" s="206"/>
      <c r="BS12" s="949" t="s">
        <v>514</v>
      </c>
      <c r="BT12" s="950"/>
      <c r="BU12" s="950"/>
      <c r="BV12" s="950"/>
      <c r="BW12" s="950"/>
      <c r="BX12" s="950"/>
      <c r="BY12" s="950"/>
      <c r="BZ12" s="950"/>
      <c r="CA12" s="950"/>
      <c r="CB12" s="950"/>
      <c r="CC12" s="950"/>
      <c r="CD12" s="950"/>
      <c r="CE12" s="950"/>
      <c r="CF12" s="950"/>
      <c r="CG12" s="951"/>
      <c r="CH12" s="924">
        <v>-17</v>
      </c>
      <c r="CI12" s="925"/>
      <c r="CJ12" s="925"/>
      <c r="CK12" s="925"/>
      <c r="CL12" s="926"/>
      <c r="CM12" s="924">
        <v>626</v>
      </c>
      <c r="CN12" s="925"/>
      <c r="CO12" s="925"/>
      <c r="CP12" s="925"/>
      <c r="CQ12" s="926"/>
      <c r="CR12" s="924">
        <v>100</v>
      </c>
      <c r="CS12" s="925"/>
      <c r="CT12" s="925"/>
      <c r="CU12" s="925"/>
      <c r="CV12" s="926"/>
      <c r="CW12" s="924" t="s">
        <v>551</v>
      </c>
      <c r="CX12" s="925"/>
      <c r="CY12" s="925"/>
      <c r="CZ12" s="925"/>
      <c r="DA12" s="926"/>
      <c r="DB12" s="924" t="s">
        <v>448</v>
      </c>
      <c r="DC12" s="925"/>
      <c r="DD12" s="925"/>
      <c r="DE12" s="925"/>
      <c r="DF12" s="926"/>
      <c r="DG12" s="924" t="s">
        <v>448</v>
      </c>
      <c r="DH12" s="925"/>
      <c r="DI12" s="925"/>
      <c r="DJ12" s="925"/>
      <c r="DK12" s="926"/>
      <c r="DL12" s="924" t="s">
        <v>448</v>
      </c>
      <c r="DM12" s="925"/>
      <c r="DN12" s="925"/>
      <c r="DO12" s="925"/>
      <c r="DP12" s="926"/>
      <c r="DQ12" s="924" t="s">
        <v>448</v>
      </c>
      <c r="DR12" s="925"/>
      <c r="DS12" s="925"/>
      <c r="DT12" s="925"/>
      <c r="DU12" s="926"/>
      <c r="DV12" s="927"/>
      <c r="DW12" s="928"/>
      <c r="DX12" s="928"/>
      <c r="DY12" s="928"/>
      <c r="DZ12" s="929"/>
      <c r="EA12" s="197"/>
    </row>
    <row r="13" spans="1:131" s="198" customFormat="1" ht="26.25" customHeight="1" x14ac:dyDescent="0.15">
      <c r="A13" s="204">
        <v>7</v>
      </c>
      <c r="B13" s="978" t="s">
        <v>335</v>
      </c>
      <c r="C13" s="979"/>
      <c r="D13" s="979"/>
      <c r="E13" s="979"/>
      <c r="F13" s="979"/>
      <c r="G13" s="979"/>
      <c r="H13" s="979"/>
      <c r="I13" s="979"/>
      <c r="J13" s="979"/>
      <c r="K13" s="979"/>
      <c r="L13" s="979"/>
      <c r="M13" s="979"/>
      <c r="N13" s="979"/>
      <c r="O13" s="979"/>
      <c r="P13" s="980"/>
      <c r="Q13" s="985">
        <v>257.20299999999997</v>
      </c>
      <c r="R13" s="982"/>
      <c r="S13" s="982"/>
      <c r="T13" s="982"/>
      <c r="U13" s="982"/>
      <c r="V13" s="982">
        <v>193.02500000000001</v>
      </c>
      <c r="W13" s="982"/>
      <c r="X13" s="982"/>
      <c r="Y13" s="982"/>
      <c r="Z13" s="982"/>
      <c r="AA13" s="982">
        <v>64.177999999999969</v>
      </c>
      <c r="AB13" s="982"/>
      <c r="AC13" s="982"/>
      <c r="AD13" s="982"/>
      <c r="AE13" s="986"/>
      <c r="AF13" s="1038">
        <v>64</v>
      </c>
      <c r="AG13" s="987"/>
      <c r="AH13" s="987"/>
      <c r="AI13" s="987"/>
      <c r="AJ13" s="988"/>
      <c r="AK13" s="1039">
        <v>0</v>
      </c>
      <c r="AL13" s="1040"/>
      <c r="AM13" s="1040"/>
      <c r="AN13" s="1040"/>
      <c r="AO13" s="1040"/>
      <c r="AP13" s="1040" t="s">
        <v>541</v>
      </c>
      <c r="AQ13" s="1040"/>
      <c r="AR13" s="1040"/>
      <c r="AS13" s="1040"/>
      <c r="AT13" s="1040"/>
      <c r="AU13" s="1036"/>
      <c r="AV13" s="1036"/>
      <c r="AW13" s="1036"/>
      <c r="AX13" s="1036"/>
      <c r="AY13" s="1037"/>
      <c r="AZ13" s="195"/>
      <c r="BA13" s="195"/>
      <c r="BB13" s="195"/>
      <c r="BC13" s="195"/>
      <c r="BD13" s="195"/>
      <c r="BE13" s="196"/>
      <c r="BF13" s="196"/>
      <c r="BG13" s="196"/>
      <c r="BH13" s="196"/>
      <c r="BI13" s="196"/>
      <c r="BJ13" s="196"/>
      <c r="BK13" s="196"/>
      <c r="BL13" s="196"/>
      <c r="BM13" s="196"/>
      <c r="BN13" s="196"/>
      <c r="BO13" s="196"/>
      <c r="BP13" s="196"/>
      <c r="BQ13" s="205">
        <v>7</v>
      </c>
      <c r="BR13" s="206"/>
      <c r="BS13" s="949" t="s">
        <v>515</v>
      </c>
      <c r="BT13" s="950"/>
      <c r="BU13" s="950"/>
      <c r="BV13" s="950"/>
      <c r="BW13" s="950"/>
      <c r="BX13" s="950"/>
      <c r="BY13" s="950"/>
      <c r="BZ13" s="950"/>
      <c r="CA13" s="950"/>
      <c r="CB13" s="950"/>
      <c r="CC13" s="950"/>
      <c r="CD13" s="950"/>
      <c r="CE13" s="950"/>
      <c r="CF13" s="950"/>
      <c r="CG13" s="951"/>
      <c r="CH13" s="924">
        <v>-28</v>
      </c>
      <c r="CI13" s="925"/>
      <c r="CJ13" s="925"/>
      <c r="CK13" s="925"/>
      <c r="CL13" s="926"/>
      <c r="CM13" s="924">
        <v>2100</v>
      </c>
      <c r="CN13" s="925"/>
      <c r="CO13" s="925"/>
      <c r="CP13" s="925"/>
      <c r="CQ13" s="926"/>
      <c r="CR13" s="924">
        <v>417</v>
      </c>
      <c r="CS13" s="925"/>
      <c r="CT13" s="925"/>
      <c r="CU13" s="925"/>
      <c r="CV13" s="926"/>
      <c r="CW13" s="924">
        <v>516</v>
      </c>
      <c r="CX13" s="925"/>
      <c r="CY13" s="925"/>
      <c r="CZ13" s="925"/>
      <c r="DA13" s="926"/>
      <c r="DB13" s="924" t="s">
        <v>448</v>
      </c>
      <c r="DC13" s="925"/>
      <c r="DD13" s="925"/>
      <c r="DE13" s="925"/>
      <c r="DF13" s="926"/>
      <c r="DG13" s="924" t="s">
        <v>448</v>
      </c>
      <c r="DH13" s="925"/>
      <c r="DI13" s="925"/>
      <c r="DJ13" s="925"/>
      <c r="DK13" s="926"/>
      <c r="DL13" s="924" t="s">
        <v>448</v>
      </c>
      <c r="DM13" s="925"/>
      <c r="DN13" s="925"/>
      <c r="DO13" s="925"/>
      <c r="DP13" s="926"/>
      <c r="DQ13" s="924" t="s">
        <v>448</v>
      </c>
      <c r="DR13" s="925"/>
      <c r="DS13" s="925"/>
      <c r="DT13" s="925"/>
      <c r="DU13" s="926"/>
      <c r="DV13" s="927"/>
      <c r="DW13" s="928"/>
      <c r="DX13" s="928"/>
      <c r="DY13" s="928"/>
      <c r="DZ13" s="929"/>
      <c r="EA13" s="197"/>
    </row>
    <row r="14" spans="1:131" s="198" customFormat="1" ht="26.25" customHeight="1" x14ac:dyDescent="0.15">
      <c r="A14" s="204">
        <v>8</v>
      </c>
      <c r="B14" s="978" t="s">
        <v>336</v>
      </c>
      <c r="C14" s="979"/>
      <c r="D14" s="979"/>
      <c r="E14" s="979"/>
      <c r="F14" s="979"/>
      <c r="G14" s="979"/>
      <c r="H14" s="979"/>
      <c r="I14" s="979"/>
      <c r="J14" s="979"/>
      <c r="K14" s="979"/>
      <c r="L14" s="979"/>
      <c r="M14" s="979"/>
      <c r="N14" s="979"/>
      <c r="O14" s="979"/>
      <c r="P14" s="980"/>
      <c r="Q14" s="985">
        <v>701.16700000000003</v>
      </c>
      <c r="R14" s="982"/>
      <c r="S14" s="982"/>
      <c r="T14" s="982"/>
      <c r="U14" s="982"/>
      <c r="V14" s="982">
        <v>477.97300000000001</v>
      </c>
      <c r="W14" s="982"/>
      <c r="X14" s="982"/>
      <c r="Y14" s="982"/>
      <c r="Z14" s="982"/>
      <c r="AA14" s="982">
        <v>223.19400000000002</v>
      </c>
      <c r="AB14" s="982"/>
      <c r="AC14" s="982"/>
      <c r="AD14" s="982"/>
      <c r="AE14" s="986"/>
      <c r="AF14" s="1038" t="s">
        <v>132</v>
      </c>
      <c r="AG14" s="987"/>
      <c r="AH14" s="987"/>
      <c r="AI14" s="987"/>
      <c r="AJ14" s="988"/>
      <c r="AK14" s="1039">
        <v>110</v>
      </c>
      <c r="AL14" s="1040"/>
      <c r="AM14" s="1040"/>
      <c r="AN14" s="1040"/>
      <c r="AO14" s="1040"/>
      <c r="AP14" s="1040">
        <v>2144</v>
      </c>
      <c r="AQ14" s="1040"/>
      <c r="AR14" s="1040"/>
      <c r="AS14" s="1040"/>
      <c r="AT14" s="1040"/>
      <c r="AU14" s="1036"/>
      <c r="AV14" s="1036"/>
      <c r="AW14" s="1036"/>
      <c r="AX14" s="1036"/>
      <c r="AY14" s="1037"/>
      <c r="AZ14" s="195"/>
      <c r="BA14" s="195"/>
      <c r="BB14" s="195"/>
      <c r="BC14" s="195"/>
      <c r="BD14" s="195"/>
      <c r="BE14" s="196"/>
      <c r="BF14" s="196"/>
      <c r="BG14" s="196"/>
      <c r="BH14" s="196"/>
      <c r="BI14" s="196"/>
      <c r="BJ14" s="196"/>
      <c r="BK14" s="196"/>
      <c r="BL14" s="196"/>
      <c r="BM14" s="196"/>
      <c r="BN14" s="196"/>
      <c r="BO14" s="196"/>
      <c r="BP14" s="196"/>
      <c r="BQ14" s="205">
        <v>8</v>
      </c>
      <c r="BR14" s="206"/>
      <c r="BS14" s="949" t="s">
        <v>516</v>
      </c>
      <c r="BT14" s="950"/>
      <c r="BU14" s="950"/>
      <c r="BV14" s="950"/>
      <c r="BW14" s="950"/>
      <c r="BX14" s="950"/>
      <c r="BY14" s="950"/>
      <c r="BZ14" s="950"/>
      <c r="CA14" s="950"/>
      <c r="CB14" s="950"/>
      <c r="CC14" s="950"/>
      <c r="CD14" s="950"/>
      <c r="CE14" s="950"/>
      <c r="CF14" s="950"/>
      <c r="CG14" s="951"/>
      <c r="CH14" s="924">
        <v>0</v>
      </c>
      <c r="CI14" s="925"/>
      <c r="CJ14" s="925"/>
      <c r="CK14" s="925"/>
      <c r="CL14" s="926"/>
      <c r="CM14" s="924">
        <v>190</v>
      </c>
      <c r="CN14" s="925"/>
      <c r="CO14" s="925"/>
      <c r="CP14" s="925"/>
      <c r="CQ14" s="926"/>
      <c r="CR14" s="924">
        <v>123</v>
      </c>
      <c r="CS14" s="925"/>
      <c r="CT14" s="925"/>
      <c r="CU14" s="925"/>
      <c r="CV14" s="926"/>
      <c r="CW14" s="924">
        <v>38</v>
      </c>
      <c r="CX14" s="925"/>
      <c r="CY14" s="925"/>
      <c r="CZ14" s="925"/>
      <c r="DA14" s="926"/>
      <c r="DB14" s="924" t="s">
        <v>448</v>
      </c>
      <c r="DC14" s="925"/>
      <c r="DD14" s="925"/>
      <c r="DE14" s="925"/>
      <c r="DF14" s="926"/>
      <c r="DG14" s="924" t="s">
        <v>448</v>
      </c>
      <c r="DH14" s="925"/>
      <c r="DI14" s="925"/>
      <c r="DJ14" s="925"/>
      <c r="DK14" s="926"/>
      <c r="DL14" s="924" t="s">
        <v>448</v>
      </c>
      <c r="DM14" s="925"/>
      <c r="DN14" s="925"/>
      <c r="DO14" s="925"/>
      <c r="DP14" s="926"/>
      <c r="DQ14" s="924" t="s">
        <v>448</v>
      </c>
      <c r="DR14" s="925"/>
      <c r="DS14" s="925"/>
      <c r="DT14" s="925"/>
      <c r="DU14" s="926"/>
      <c r="DV14" s="927"/>
      <c r="DW14" s="928"/>
      <c r="DX14" s="928"/>
      <c r="DY14" s="928"/>
      <c r="DZ14" s="929"/>
      <c r="EA14" s="197"/>
    </row>
    <row r="15" spans="1:131" s="198" customFormat="1" ht="26.25" customHeight="1" x14ac:dyDescent="0.15">
      <c r="A15" s="204">
        <v>9</v>
      </c>
      <c r="B15" s="978" t="s">
        <v>337</v>
      </c>
      <c r="C15" s="979"/>
      <c r="D15" s="979"/>
      <c r="E15" s="979"/>
      <c r="F15" s="979"/>
      <c r="G15" s="979"/>
      <c r="H15" s="979"/>
      <c r="I15" s="979"/>
      <c r="J15" s="979"/>
      <c r="K15" s="979"/>
      <c r="L15" s="979"/>
      <c r="M15" s="979"/>
      <c r="N15" s="979"/>
      <c r="O15" s="979"/>
      <c r="P15" s="980"/>
      <c r="Q15" s="985">
        <v>1361.1320000000001</v>
      </c>
      <c r="R15" s="982"/>
      <c r="S15" s="982"/>
      <c r="T15" s="982"/>
      <c r="U15" s="982"/>
      <c r="V15" s="982">
        <v>469.03300000000002</v>
      </c>
      <c r="W15" s="982"/>
      <c r="X15" s="982"/>
      <c r="Y15" s="982"/>
      <c r="Z15" s="982"/>
      <c r="AA15" s="982">
        <v>892.09900000000005</v>
      </c>
      <c r="AB15" s="982"/>
      <c r="AC15" s="982"/>
      <c r="AD15" s="982"/>
      <c r="AE15" s="986"/>
      <c r="AF15" s="1038" t="s">
        <v>132</v>
      </c>
      <c r="AG15" s="987"/>
      <c r="AH15" s="987"/>
      <c r="AI15" s="987"/>
      <c r="AJ15" s="988"/>
      <c r="AK15" s="1039">
        <v>28</v>
      </c>
      <c r="AL15" s="1040"/>
      <c r="AM15" s="1040"/>
      <c r="AN15" s="1040"/>
      <c r="AO15" s="1040"/>
      <c r="AP15" s="1040">
        <v>4922</v>
      </c>
      <c r="AQ15" s="1040"/>
      <c r="AR15" s="1040"/>
      <c r="AS15" s="1040"/>
      <c r="AT15" s="1040"/>
      <c r="AU15" s="1036"/>
      <c r="AV15" s="1036"/>
      <c r="AW15" s="1036"/>
      <c r="AX15" s="1036"/>
      <c r="AY15" s="1037"/>
      <c r="AZ15" s="195"/>
      <c r="BA15" s="195"/>
      <c r="BB15" s="195"/>
      <c r="BC15" s="195"/>
      <c r="BD15" s="195"/>
      <c r="BE15" s="196"/>
      <c r="BF15" s="196"/>
      <c r="BG15" s="196"/>
      <c r="BH15" s="196"/>
      <c r="BI15" s="196"/>
      <c r="BJ15" s="196"/>
      <c r="BK15" s="196"/>
      <c r="BL15" s="196"/>
      <c r="BM15" s="196"/>
      <c r="BN15" s="196"/>
      <c r="BO15" s="196"/>
      <c r="BP15" s="196"/>
      <c r="BQ15" s="205">
        <v>9</v>
      </c>
      <c r="BR15" s="206" t="s">
        <v>537</v>
      </c>
      <c r="BS15" s="949" t="s">
        <v>517</v>
      </c>
      <c r="BT15" s="950"/>
      <c r="BU15" s="950"/>
      <c r="BV15" s="950"/>
      <c r="BW15" s="950"/>
      <c r="BX15" s="950"/>
      <c r="BY15" s="950"/>
      <c r="BZ15" s="950"/>
      <c r="CA15" s="950"/>
      <c r="CB15" s="950"/>
      <c r="CC15" s="950"/>
      <c r="CD15" s="950"/>
      <c r="CE15" s="950"/>
      <c r="CF15" s="950"/>
      <c r="CG15" s="951"/>
      <c r="CH15" s="924">
        <v>41</v>
      </c>
      <c r="CI15" s="925"/>
      <c r="CJ15" s="925"/>
      <c r="CK15" s="925"/>
      <c r="CL15" s="926"/>
      <c r="CM15" s="924">
        <v>2839</v>
      </c>
      <c r="CN15" s="925"/>
      <c r="CO15" s="925"/>
      <c r="CP15" s="925"/>
      <c r="CQ15" s="926"/>
      <c r="CR15" s="924">
        <v>70</v>
      </c>
      <c r="CS15" s="925"/>
      <c r="CT15" s="925"/>
      <c r="CU15" s="925"/>
      <c r="CV15" s="926"/>
      <c r="CW15" s="924">
        <v>86</v>
      </c>
      <c r="CX15" s="925"/>
      <c r="CY15" s="925"/>
      <c r="CZ15" s="925"/>
      <c r="DA15" s="926"/>
      <c r="DB15" s="924" t="s">
        <v>448</v>
      </c>
      <c r="DC15" s="925"/>
      <c r="DD15" s="925"/>
      <c r="DE15" s="925"/>
      <c r="DF15" s="926"/>
      <c r="DG15" s="924" t="s">
        <v>448</v>
      </c>
      <c r="DH15" s="925"/>
      <c r="DI15" s="925"/>
      <c r="DJ15" s="925"/>
      <c r="DK15" s="926"/>
      <c r="DL15" s="924">
        <v>2925</v>
      </c>
      <c r="DM15" s="925"/>
      <c r="DN15" s="925"/>
      <c r="DO15" s="925"/>
      <c r="DP15" s="926"/>
      <c r="DQ15" s="924">
        <v>1463</v>
      </c>
      <c r="DR15" s="925"/>
      <c r="DS15" s="925"/>
      <c r="DT15" s="925"/>
      <c r="DU15" s="926"/>
      <c r="DV15" s="927"/>
      <c r="DW15" s="928"/>
      <c r="DX15" s="928"/>
      <c r="DY15" s="928"/>
      <c r="DZ15" s="929"/>
      <c r="EA15" s="197"/>
    </row>
    <row r="16" spans="1:131" s="198" customFormat="1" ht="26.25" customHeight="1" x14ac:dyDescent="0.15">
      <c r="A16" s="204">
        <v>10</v>
      </c>
      <c r="B16" s="978" t="s">
        <v>338</v>
      </c>
      <c r="C16" s="979"/>
      <c r="D16" s="979"/>
      <c r="E16" s="979"/>
      <c r="F16" s="979"/>
      <c r="G16" s="979"/>
      <c r="H16" s="979"/>
      <c r="I16" s="979"/>
      <c r="J16" s="979"/>
      <c r="K16" s="979"/>
      <c r="L16" s="979"/>
      <c r="M16" s="979"/>
      <c r="N16" s="979"/>
      <c r="O16" s="979"/>
      <c r="P16" s="980"/>
      <c r="Q16" s="985">
        <v>2814.1379999999999</v>
      </c>
      <c r="R16" s="982"/>
      <c r="S16" s="982"/>
      <c r="T16" s="982"/>
      <c r="U16" s="982"/>
      <c r="V16" s="982">
        <v>2723.471</v>
      </c>
      <c r="W16" s="982"/>
      <c r="X16" s="982"/>
      <c r="Y16" s="982"/>
      <c r="Z16" s="982"/>
      <c r="AA16" s="982">
        <v>90.666999999999916</v>
      </c>
      <c r="AB16" s="982"/>
      <c r="AC16" s="982"/>
      <c r="AD16" s="982"/>
      <c r="AE16" s="986"/>
      <c r="AF16" s="1038">
        <v>20</v>
      </c>
      <c r="AG16" s="987"/>
      <c r="AH16" s="987"/>
      <c r="AI16" s="987"/>
      <c r="AJ16" s="988"/>
      <c r="AK16" s="1039">
        <v>503</v>
      </c>
      <c r="AL16" s="1040"/>
      <c r="AM16" s="1040"/>
      <c r="AN16" s="1040"/>
      <c r="AO16" s="1040"/>
      <c r="AP16" s="1040">
        <v>7058</v>
      </c>
      <c r="AQ16" s="1040"/>
      <c r="AR16" s="1040"/>
      <c r="AS16" s="1040"/>
      <c r="AT16" s="1040"/>
      <c r="AU16" s="1036"/>
      <c r="AV16" s="1036"/>
      <c r="AW16" s="1036"/>
      <c r="AX16" s="1036"/>
      <c r="AY16" s="1037"/>
      <c r="AZ16" s="195"/>
      <c r="BA16" s="195"/>
      <c r="BB16" s="195"/>
      <c r="BC16" s="195"/>
      <c r="BD16" s="195"/>
      <c r="BE16" s="196"/>
      <c r="BF16" s="196"/>
      <c r="BG16" s="196"/>
      <c r="BH16" s="196"/>
      <c r="BI16" s="196"/>
      <c r="BJ16" s="196"/>
      <c r="BK16" s="196"/>
      <c r="BL16" s="196"/>
      <c r="BM16" s="196"/>
      <c r="BN16" s="196"/>
      <c r="BO16" s="196"/>
      <c r="BP16" s="196"/>
      <c r="BQ16" s="205">
        <v>10</v>
      </c>
      <c r="BR16" s="206"/>
      <c r="BS16" s="949" t="s">
        <v>518</v>
      </c>
      <c r="BT16" s="950"/>
      <c r="BU16" s="950"/>
      <c r="BV16" s="950"/>
      <c r="BW16" s="950"/>
      <c r="BX16" s="950"/>
      <c r="BY16" s="950"/>
      <c r="BZ16" s="950"/>
      <c r="CA16" s="950"/>
      <c r="CB16" s="950"/>
      <c r="CC16" s="950"/>
      <c r="CD16" s="950"/>
      <c r="CE16" s="950"/>
      <c r="CF16" s="950"/>
      <c r="CG16" s="951"/>
      <c r="CH16" s="924">
        <v>1</v>
      </c>
      <c r="CI16" s="925"/>
      <c r="CJ16" s="925"/>
      <c r="CK16" s="925"/>
      <c r="CL16" s="926"/>
      <c r="CM16" s="924">
        <v>171</v>
      </c>
      <c r="CN16" s="925"/>
      <c r="CO16" s="925"/>
      <c r="CP16" s="925"/>
      <c r="CQ16" s="926"/>
      <c r="CR16" s="924">
        <v>100</v>
      </c>
      <c r="CS16" s="925"/>
      <c r="CT16" s="925"/>
      <c r="CU16" s="925"/>
      <c r="CV16" s="926"/>
      <c r="CW16" s="924" t="s">
        <v>551</v>
      </c>
      <c r="CX16" s="925"/>
      <c r="CY16" s="925"/>
      <c r="CZ16" s="925"/>
      <c r="DA16" s="926"/>
      <c r="DB16" s="924" t="s">
        <v>448</v>
      </c>
      <c r="DC16" s="925"/>
      <c r="DD16" s="925"/>
      <c r="DE16" s="925"/>
      <c r="DF16" s="926"/>
      <c r="DG16" s="924" t="s">
        <v>448</v>
      </c>
      <c r="DH16" s="925"/>
      <c r="DI16" s="925"/>
      <c r="DJ16" s="925"/>
      <c r="DK16" s="926"/>
      <c r="DL16" s="924" t="s">
        <v>448</v>
      </c>
      <c r="DM16" s="925"/>
      <c r="DN16" s="925"/>
      <c r="DO16" s="925"/>
      <c r="DP16" s="926"/>
      <c r="DQ16" s="924" t="s">
        <v>448</v>
      </c>
      <c r="DR16" s="925"/>
      <c r="DS16" s="925"/>
      <c r="DT16" s="925"/>
      <c r="DU16" s="926"/>
      <c r="DV16" s="927"/>
      <c r="DW16" s="928"/>
      <c r="DX16" s="928"/>
      <c r="DY16" s="928"/>
      <c r="DZ16" s="929"/>
      <c r="EA16" s="197"/>
    </row>
    <row r="17" spans="1:131" s="198" customFormat="1" ht="26.25" customHeight="1" x14ac:dyDescent="0.15">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8"/>
      <c r="AG17" s="987"/>
      <c r="AH17" s="987"/>
      <c r="AI17" s="987"/>
      <c r="AJ17" s="988"/>
      <c r="AK17" s="1039"/>
      <c r="AL17" s="1040"/>
      <c r="AM17" s="1040"/>
      <c r="AN17" s="1040"/>
      <c r="AO17" s="1040"/>
      <c r="AP17" s="1040"/>
      <c r="AQ17" s="1040"/>
      <c r="AR17" s="1040"/>
      <c r="AS17" s="1040"/>
      <c r="AT17" s="1040"/>
      <c r="AU17" s="1036"/>
      <c r="AV17" s="1036"/>
      <c r="AW17" s="1036"/>
      <c r="AX17" s="1036"/>
      <c r="AY17" s="1037"/>
      <c r="AZ17" s="195"/>
      <c r="BA17" s="195"/>
      <c r="BB17" s="195"/>
      <c r="BC17" s="195"/>
      <c r="BD17" s="195"/>
      <c r="BE17" s="196"/>
      <c r="BF17" s="196"/>
      <c r="BG17" s="196"/>
      <c r="BH17" s="196"/>
      <c r="BI17" s="196"/>
      <c r="BJ17" s="196"/>
      <c r="BK17" s="196"/>
      <c r="BL17" s="196"/>
      <c r="BM17" s="196"/>
      <c r="BN17" s="196"/>
      <c r="BO17" s="196"/>
      <c r="BP17" s="196"/>
      <c r="BQ17" s="205">
        <v>11</v>
      </c>
      <c r="BR17" s="206"/>
      <c r="BS17" s="949" t="s">
        <v>519</v>
      </c>
      <c r="BT17" s="950"/>
      <c r="BU17" s="950"/>
      <c r="BV17" s="950"/>
      <c r="BW17" s="950"/>
      <c r="BX17" s="950"/>
      <c r="BY17" s="950"/>
      <c r="BZ17" s="950"/>
      <c r="CA17" s="950"/>
      <c r="CB17" s="950"/>
      <c r="CC17" s="950"/>
      <c r="CD17" s="950"/>
      <c r="CE17" s="950"/>
      <c r="CF17" s="950"/>
      <c r="CG17" s="951"/>
      <c r="CH17" s="924">
        <v>-17</v>
      </c>
      <c r="CI17" s="925"/>
      <c r="CJ17" s="925"/>
      <c r="CK17" s="925"/>
      <c r="CL17" s="926"/>
      <c r="CM17" s="924">
        <v>1114</v>
      </c>
      <c r="CN17" s="925"/>
      <c r="CO17" s="925"/>
      <c r="CP17" s="925"/>
      <c r="CQ17" s="926"/>
      <c r="CR17" s="924">
        <v>200</v>
      </c>
      <c r="CS17" s="925"/>
      <c r="CT17" s="925"/>
      <c r="CU17" s="925"/>
      <c r="CV17" s="926"/>
      <c r="CW17" s="924" t="s">
        <v>551</v>
      </c>
      <c r="CX17" s="925"/>
      <c r="CY17" s="925"/>
      <c r="CZ17" s="925"/>
      <c r="DA17" s="926"/>
      <c r="DB17" s="924" t="s">
        <v>448</v>
      </c>
      <c r="DC17" s="925"/>
      <c r="DD17" s="925"/>
      <c r="DE17" s="925"/>
      <c r="DF17" s="926"/>
      <c r="DG17" s="924" t="s">
        <v>448</v>
      </c>
      <c r="DH17" s="925"/>
      <c r="DI17" s="925"/>
      <c r="DJ17" s="925"/>
      <c r="DK17" s="926"/>
      <c r="DL17" s="924" t="s">
        <v>448</v>
      </c>
      <c r="DM17" s="925"/>
      <c r="DN17" s="925"/>
      <c r="DO17" s="925"/>
      <c r="DP17" s="926"/>
      <c r="DQ17" s="924" t="s">
        <v>448</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8"/>
      <c r="AG18" s="987"/>
      <c r="AH18" s="987"/>
      <c r="AI18" s="987"/>
      <c r="AJ18" s="988"/>
      <c r="AK18" s="1039"/>
      <c r="AL18" s="1040"/>
      <c r="AM18" s="1040"/>
      <c r="AN18" s="1040"/>
      <c r="AO18" s="1040"/>
      <c r="AP18" s="1040"/>
      <c r="AQ18" s="1040"/>
      <c r="AR18" s="1040"/>
      <c r="AS18" s="1040"/>
      <c r="AT18" s="1040"/>
      <c r="AU18" s="1036"/>
      <c r="AV18" s="1036"/>
      <c r="AW18" s="1036"/>
      <c r="AX18" s="1036"/>
      <c r="AY18" s="1037"/>
      <c r="AZ18" s="195"/>
      <c r="BA18" s="195"/>
      <c r="BB18" s="195"/>
      <c r="BC18" s="195"/>
      <c r="BD18" s="195"/>
      <c r="BE18" s="196"/>
      <c r="BF18" s="196"/>
      <c r="BG18" s="196"/>
      <c r="BH18" s="196"/>
      <c r="BI18" s="196"/>
      <c r="BJ18" s="196"/>
      <c r="BK18" s="196"/>
      <c r="BL18" s="196"/>
      <c r="BM18" s="196"/>
      <c r="BN18" s="196"/>
      <c r="BO18" s="196"/>
      <c r="BP18" s="196"/>
      <c r="BQ18" s="205">
        <v>12</v>
      </c>
      <c r="BR18" s="206"/>
      <c r="BS18" s="949" t="s">
        <v>520</v>
      </c>
      <c r="BT18" s="950"/>
      <c r="BU18" s="950"/>
      <c r="BV18" s="950"/>
      <c r="BW18" s="950"/>
      <c r="BX18" s="950"/>
      <c r="BY18" s="950"/>
      <c r="BZ18" s="950"/>
      <c r="CA18" s="950"/>
      <c r="CB18" s="950"/>
      <c r="CC18" s="950"/>
      <c r="CD18" s="950"/>
      <c r="CE18" s="950"/>
      <c r="CF18" s="950"/>
      <c r="CG18" s="951"/>
      <c r="CH18" s="924">
        <v>-13</v>
      </c>
      <c r="CI18" s="925"/>
      <c r="CJ18" s="925"/>
      <c r="CK18" s="925"/>
      <c r="CL18" s="926"/>
      <c r="CM18" s="924">
        <v>1870</v>
      </c>
      <c r="CN18" s="925"/>
      <c r="CO18" s="925"/>
      <c r="CP18" s="925"/>
      <c r="CQ18" s="926"/>
      <c r="CR18" s="924">
        <v>1013</v>
      </c>
      <c r="CS18" s="925"/>
      <c r="CT18" s="925"/>
      <c r="CU18" s="925"/>
      <c r="CV18" s="926"/>
      <c r="CW18" s="924" t="s">
        <v>551</v>
      </c>
      <c r="CX18" s="925"/>
      <c r="CY18" s="925"/>
      <c r="CZ18" s="925"/>
      <c r="DA18" s="926"/>
      <c r="DB18" s="924" t="s">
        <v>448</v>
      </c>
      <c r="DC18" s="925"/>
      <c r="DD18" s="925"/>
      <c r="DE18" s="925"/>
      <c r="DF18" s="926"/>
      <c r="DG18" s="924" t="s">
        <v>448</v>
      </c>
      <c r="DH18" s="925"/>
      <c r="DI18" s="925"/>
      <c r="DJ18" s="925"/>
      <c r="DK18" s="926"/>
      <c r="DL18" s="924" t="s">
        <v>448</v>
      </c>
      <c r="DM18" s="925"/>
      <c r="DN18" s="925"/>
      <c r="DO18" s="925"/>
      <c r="DP18" s="926"/>
      <c r="DQ18" s="924" t="s">
        <v>448</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8"/>
      <c r="AG19" s="987"/>
      <c r="AH19" s="987"/>
      <c r="AI19" s="987"/>
      <c r="AJ19" s="988"/>
      <c r="AK19" s="1039"/>
      <c r="AL19" s="1040"/>
      <c r="AM19" s="1040"/>
      <c r="AN19" s="1040"/>
      <c r="AO19" s="1040"/>
      <c r="AP19" s="1040"/>
      <c r="AQ19" s="1040"/>
      <c r="AR19" s="1040"/>
      <c r="AS19" s="1040"/>
      <c r="AT19" s="1040"/>
      <c r="AU19" s="1036"/>
      <c r="AV19" s="1036"/>
      <c r="AW19" s="1036"/>
      <c r="AX19" s="1036"/>
      <c r="AY19" s="1037"/>
      <c r="AZ19" s="195"/>
      <c r="BA19" s="195"/>
      <c r="BB19" s="195"/>
      <c r="BC19" s="195"/>
      <c r="BD19" s="195"/>
      <c r="BE19" s="196"/>
      <c r="BF19" s="196"/>
      <c r="BG19" s="196"/>
      <c r="BH19" s="196"/>
      <c r="BI19" s="196"/>
      <c r="BJ19" s="196"/>
      <c r="BK19" s="196"/>
      <c r="BL19" s="196"/>
      <c r="BM19" s="196"/>
      <c r="BN19" s="196"/>
      <c r="BO19" s="196"/>
      <c r="BP19" s="196"/>
      <c r="BQ19" s="205">
        <v>13</v>
      </c>
      <c r="BR19" s="206"/>
      <c r="BS19" s="949" t="s">
        <v>521</v>
      </c>
      <c r="BT19" s="950"/>
      <c r="BU19" s="950"/>
      <c r="BV19" s="950"/>
      <c r="BW19" s="950"/>
      <c r="BX19" s="950"/>
      <c r="BY19" s="950"/>
      <c r="BZ19" s="950"/>
      <c r="CA19" s="950"/>
      <c r="CB19" s="950"/>
      <c r="CC19" s="950"/>
      <c r="CD19" s="950"/>
      <c r="CE19" s="950"/>
      <c r="CF19" s="950"/>
      <c r="CG19" s="951"/>
      <c r="CH19" s="924">
        <v>1</v>
      </c>
      <c r="CI19" s="925"/>
      <c r="CJ19" s="925"/>
      <c r="CK19" s="925"/>
      <c r="CL19" s="926"/>
      <c r="CM19" s="924">
        <v>289</v>
      </c>
      <c r="CN19" s="925"/>
      <c r="CO19" s="925"/>
      <c r="CP19" s="925"/>
      <c r="CQ19" s="926"/>
      <c r="CR19" s="924">
        <v>198</v>
      </c>
      <c r="CS19" s="925"/>
      <c r="CT19" s="925"/>
      <c r="CU19" s="925"/>
      <c r="CV19" s="926"/>
      <c r="CW19" s="924" t="s">
        <v>551</v>
      </c>
      <c r="CX19" s="925"/>
      <c r="CY19" s="925"/>
      <c r="CZ19" s="925"/>
      <c r="DA19" s="926"/>
      <c r="DB19" s="924" t="s">
        <v>448</v>
      </c>
      <c r="DC19" s="925"/>
      <c r="DD19" s="925"/>
      <c r="DE19" s="925"/>
      <c r="DF19" s="926"/>
      <c r="DG19" s="924" t="s">
        <v>448</v>
      </c>
      <c r="DH19" s="925"/>
      <c r="DI19" s="925"/>
      <c r="DJ19" s="925"/>
      <c r="DK19" s="926"/>
      <c r="DL19" s="924" t="s">
        <v>448</v>
      </c>
      <c r="DM19" s="925"/>
      <c r="DN19" s="925"/>
      <c r="DO19" s="925"/>
      <c r="DP19" s="926"/>
      <c r="DQ19" s="924" t="s">
        <v>448</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8"/>
      <c r="AG20" s="987"/>
      <c r="AH20" s="987"/>
      <c r="AI20" s="987"/>
      <c r="AJ20" s="988"/>
      <c r="AK20" s="1039"/>
      <c r="AL20" s="1040"/>
      <c r="AM20" s="1040"/>
      <c r="AN20" s="1040"/>
      <c r="AO20" s="1040"/>
      <c r="AP20" s="1040"/>
      <c r="AQ20" s="1040"/>
      <c r="AR20" s="1040"/>
      <c r="AS20" s="1040"/>
      <c r="AT20" s="1040"/>
      <c r="AU20" s="1036"/>
      <c r="AV20" s="1036"/>
      <c r="AW20" s="1036"/>
      <c r="AX20" s="1036"/>
      <c r="AY20" s="1037"/>
      <c r="AZ20" s="195"/>
      <c r="BA20" s="195"/>
      <c r="BB20" s="195"/>
      <c r="BC20" s="195"/>
      <c r="BD20" s="195"/>
      <c r="BE20" s="196"/>
      <c r="BF20" s="196"/>
      <c r="BG20" s="196"/>
      <c r="BH20" s="196"/>
      <c r="BI20" s="196"/>
      <c r="BJ20" s="196"/>
      <c r="BK20" s="196"/>
      <c r="BL20" s="196"/>
      <c r="BM20" s="196"/>
      <c r="BN20" s="196"/>
      <c r="BO20" s="196"/>
      <c r="BP20" s="196"/>
      <c r="BQ20" s="205">
        <v>14</v>
      </c>
      <c r="BR20" s="206"/>
      <c r="BS20" s="949" t="s">
        <v>522</v>
      </c>
      <c r="BT20" s="950"/>
      <c r="BU20" s="950"/>
      <c r="BV20" s="950"/>
      <c r="BW20" s="950"/>
      <c r="BX20" s="950"/>
      <c r="BY20" s="950"/>
      <c r="BZ20" s="950"/>
      <c r="CA20" s="950"/>
      <c r="CB20" s="950"/>
      <c r="CC20" s="950"/>
      <c r="CD20" s="950"/>
      <c r="CE20" s="950"/>
      <c r="CF20" s="950"/>
      <c r="CG20" s="951"/>
      <c r="CH20" s="924">
        <v>0</v>
      </c>
      <c r="CI20" s="925"/>
      <c r="CJ20" s="925"/>
      <c r="CK20" s="925"/>
      <c r="CL20" s="926"/>
      <c r="CM20" s="924">
        <v>6</v>
      </c>
      <c r="CN20" s="925"/>
      <c r="CO20" s="925"/>
      <c r="CP20" s="925"/>
      <c r="CQ20" s="926"/>
      <c r="CR20" s="924">
        <v>2</v>
      </c>
      <c r="CS20" s="925"/>
      <c r="CT20" s="925"/>
      <c r="CU20" s="925"/>
      <c r="CV20" s="926"/>
      <c r="CW20" s="924">
        <v>21</v>
      </c>
      <c r="CX20" s="925"/>
      <c r="CY20" s="925"/>
      <c r="CZ20" s="925"/>
      <c r="DA20" s="926"/>
      <c r="DB20" s="924" t="s">
        <v>448</v>
      </c>
      <c r="DC20" s="925"/>
      <c r="DD20" s="925"/>
      <c r="DE20" s="925"/>
      <c r="DF20" s="926"/>
      <c r="DG20" s="924" t="s">
        <v>448</v>
      </c>
      <c r="DH20" s="925"/>
      <c r="DI20" s="925"/>
      <c r="DJ20" s="925"/>
      <c r="DK20" s="926"/>
      <c r="DL20" s="924" t="s">
        <v>448</v>
      </c>
      <c r="DM20" s="925"/>
      <c r="DN20" s="925"/>
      <c r="DO20" s="925"/>
      <c r="DP20" s="926"/>
      <c r="DQ20" s="924" t="s">
        <v>448</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8"/>
      <c r="AG21" s="987"/>
      <c r="AH21" s="987"/>
      <c r="AI21" s="987"/>
      <c r="AJ21" s="988"/>
      <c r="AK21" s="1039"/>
      <c r="AL21" s="1040"/>
      <c r="AM21" s="1040"/>
      <c r="AN21" s="1040"/>
      <c r="AO21" s="1040"/>
      <c r="AP21" s="1040"/>
      <c r="AQ21" s="1040"/>
      <c r="AR21" s="1040"/>
      <c r="AS21" s="1040"/>
      <c r="AT21" s="1040"/>
      <c r="AU21" s="1036"/>
      <c r="AV21" s="1036"/>
      <c r="AW21" s="1036"/>
      <c r="AX21" s="1036"/>
      <c r="AY21" s="1037"/>
      <c r="AZ21" s="195"/>
      <c r="BA21" s="195"/>
      <c r="BB21" s="195"/>
      <c r="BC21" s="195"/>
      <c r="BD21" s="195"/>
      <c r="BE21" s="196"/>
      <c r="BF21" s="196"/>
      <c r="BG21" s="196"/>
      <c r="BH21" s="196"/>
      <c r="BI21" s="196"/>
      <c r="BJ21" s="196"/>
      <c r="BK21" s="196"/>
      <c r="BL21" s="196"/>
      <c r="BM21" s="196"/>
      <c r="BN21" s="196"/>
      <c r="BO21" s="196"/>
      <c r="BP21" s="196"/>
      <c r="BQ21" s="205">
        <v>15</v>
      </c>
      <c r="BR21" s="206" t="s">
        <v>537</v>
      </c>
      <c r="BS21" s="949" t="s">
        <v>523</v>
      </c>
      <c r="BT21" s="950"/>
      <c r="BU21" s="950"/>
      <c r="BV21" s="950"/>
      <c r="BW21" s="950"/>
      <c r="BX21" s="950"/>
      <c r="BY21" s="950"/>
      <c r="BZ21" s="950"/>
      <c r="CA21" s="950"/>
      <c r="CB21" s="950"/>
      <c r="CC21" s="950"/>
      <c r="CD21" s="950"/>
      <c r="CE21" s="950"/>
      <c r="CF21" s="950"/>
      <c r="CG21" s="951"/>
      <c r="CH21" s="924">
        <v>-5</v>
      </c>
      <c r="CI21" s="925"/>
      <c r="CJ21" s="925"/>
      <c r="CK21" s="925"/>
      <c r="CL21" s="926"/>
      <c r="CM21" s="924">
        <v>496</v>
      </c>
      <c r="CN21" s="925"/>
      <c r="CO21" s="925"/>
      <c r="CP21" s="925"/>
      <c r="CQ21" s="926"/>
      <c r="CR21" s="924">
        <v>1</v>
      </c>
      <c r="CS21" s="925"/>
      <c r="CT21" s="925"/>
      <c r="CU21" s="925"/>
      <c r="CV21" s="926"/>
      <c r="CW21" s="924">
        <v>139</v>
      </c>
      <c r="CX21" s="925"/>
      <c r="CY21" s="925"/>
      <c r="CZ21" s="925"/>
      <c r="DA21" s="926"/>
      <c r="DB21" s="924">
        <v>1561</v>
      </c>
      <c r="DC21" s="925"/>
      <c r="DD21" s="925"/>
      <c r="DE21" s="925"/>
      <c r="DF21" s="926"/>
      <c r="DG21" s="924" t="s">
        <v>448</v>
      </c>
      <c r="DH21" s="925"/>
      <c r="DI21" s="925"/>
      <c r="DJ21" s="925"/>
      <c r="DK21" s="926"/>
      <c r="DL21" s="924">
        <v>17</v>
      </c>
      <c r="DM21" s="925"/>
      <c r="DN21" s="925"/>
      <c r="DO21" s="925"/>
      <c r="DP21" s="926"/>
      <c r="DQ21" s="924">
        <v>12</v>
      </c>
      <c r="DR21" s="925"/>
      <c r="DS21" s="925"/>
      <c r="DT21" s="925"/>
      <c r="DU21" s="926"/>
      <c r="DV21" s="927"/>
      <c r="DW21" s="928"/>
      <c r="DX21" s="928"/>
      <c r="DY21" s="928"/>
      <c r="DZ21" s="929"/>
      <c r="EA21" s="197"/>
    </row>
    <row r="22" spans="1:131" s="198" customFormat="1" ht="26.25" customHeight="1" x14ac:dyDescent="0.15">
      <c r="A22" s="204">
        <v>16</v>
      </c>
      <c r="B22" s="1027"/>
      <c r="C22" s="1028"/>
      <c r="D22" s="1028"/>
      <c r="E22" s="1028"/>
      <c r="F22" s="1028"/>
      <c r="G22" s="1028"/>
      <c r="H22" s="1028"/>
      <c r="I22" s="1028"/>
      <c r="J22" s="1028"/>
      <c r="K22" s="1028"/>
      <c r="L22" s="1028"/>
      <c r="M22" s="1028"/>
      <c r="N22" s="1028"/>
      <c r="O22" s="1028"/>
      <c r="P22" s="1029"/>
      <c r="Q22" s="1030"/>
      <c r="R22" s="1031"/>
      <c r="S22" s="1031"/>
      <c r="T22" s="1031"/>
      <c r="U22" s="1031"/>
      <c r="V22" s="1031"/>
      <c r="W22" s="1031"/>
      <c r="X22" s="1031"/>
      <c r="Y22" s="1031"/>
      <c r="Z22" s="1031"/>
      <c r="AA22" s="1031"/>
      <c r="AB22" s="1031"/>
      <c r="AC22" s="1031"/>
      <c r="AD22" s="1031"/>
      <c r="AE22" s="1032"/>
      <c r="AF22" s="1033"/>
      <c r="AG22" s="1034"/>
      <c r="AH22" s="1034"/>
      <c r="AI22" s="1034"/>
      <c r="AJ22" s="1035"/>
      <c r="AK22" s="1023"/>
      <c r="AL22" s="1024"/>
      <c r="AM22" s="1024"/>
      <c r="AN22" s="1024"/>
      <c r="AO22" s="1024"/>
      <c r="AP22" s="1024"/>
      <c r="AQ22" s="1024"/>
      <c r="AR22" s="1024"/>
      <c r="AS22" s="1024"/>
      <c r="AT22" s="1024"/>
      <c r="AU22" s="1025"/>
      <c r="AV22" s="1025"/>
      <c r="AW22" s="1025"/>
      <c r="AX22" s="1025"/>
      <c r="AY22" s="1026"/>
      <c r="AZ22" s="969" t="s">
        <v>339</v>
      </c>
      <c r="BA22" s="969"/>
      <c r="BB22" s="969"/>
      <c r="BC22" s="969"/>
      <c r="BD22" s="970"/>
      <c r="BE22" s="196"/>
      <c r="BF22" s="196"/>
      <c r="BG22" s="196"/>
      <c r="BH22" s="196"/>
      <c r="BI22" s="196"/>
      <c r="BJ22" s="196"/>
      <c r="BK22" s="196"/>
      <c r="BL22" s="196"/>
      <c r="BM22" s="196"/>
      <c r="BN22" s="196"/>
      <c r="BO22" s="196"/>
      <c r="BP22" s="196"/>
      <c r="BQ22" s="205">
        <v>16</v>
      </c>
      <c r="BR22" s="206"/>
      <c r="BS22" s="949" t="s">
        <v>524</v>
      </c>
      <c r="BT22" s="950"/>
      <c r="BU22" s="950"/>
      <c r="BV22" s="950"/>
      <c r="BW22" s="950"/>
      <c r="BX22" s="950"/>
      <c r="BY22" s="950"/>
      <c r="BZ22" s="950"/>
      <c r="CA22" s="950"/>
      <c r="CB22" s="950"/>
      <c r="CC22" s="950"/>
      <c r="CD22" s="950"/>
      <c r="CE22" s="950"/>
      <c r="CF22" s="950"/>
      <c r="CG22" s="951"/>
      <c r="CH22" s="924">
        <v>0</v>
      </c>
      <c r="CI22" s="925"/>
      <c r="CJ22" s="925"/>
      <c r="CK22" s="925"/>
      <c r="CL22" s="926"/>
      <c r="CM22" s="924">
        <v>1642</v>
      </c>
      <c r="CN22" s="925"/>
      <c r="CO22" s="925"/>
      <c r="CP22" s="925"/>
      <c r="CQ22" s="926"/>
      <c r="CR22" s="924">
        <v>1452</v>
      </c>
      <c r="CS22" s="925"/>
      <c r="CT22" s="925"/>
      <c r="CU22" s="925"/>
      <c r="CV22" s="926"/>
      <c r="CW22" s="924" t="s">
        <v>552</v>
      </c>
      <c r="CX22" s="925"/>
      <c r="CY22" s="925"/>
      <c r="CZ22" s="925"/>
      <c r="DA22" s="926"/>
      <c r="DB22" s="924" t="s">
        <v>448</v>
      </c>
      <c r="DC22" s="925"/>
      <c r="DD22" s="925"/>
      <c r="DE22" s="925"/>
      <c r="DF22" s="926"/>
      <c r="DG22" s="924" t="s">
        <v>448</v>
      </c>
      <c r="DH22" s="925"/>
      <c r="DI22" s="925"/>
      <c r="DJ22" s="925"/>
      <c r="DK22" s="926"/>
      <c r="DL22" s="924" t="s">
        <v>448</v>
      </c>
      <c r="DM22" s="925"/>
      <c r="DN22" s="925"/>
      <c r="DO22" s="925"/>
      <c r="DP22" s="926"/>
      <c r="DQ22" s="924" t="s">
        <v>448</v>
      </c>
      <c r="DR22" s="925"/>
      <c r="DS22" s="925"/>
      <c r="DT22" s="925"/>
      <c r="DU22" s="926"/>
      <c r="DV22" s="927"/>
      <c r="DW22" s="928"/>
      <c r="DX22" s="928"/>
      <c r="DY22" s="928"/>
      <c r="DZ22" s="929"/>
      <c r="EA22" s="197"/>
    </row>
    <row r="23" spans="1:131" s="198" customFormat="1" ht="26.25" customHeight="1" thickBot="1" x14ac:dyDescent="0.2">
      <c r="A23" s="207" t="s">
        <v>340</v>
      </c>
      <c r="B23" s="879" t="s">
        <v>341</v>
      </c>
      <c r="C23" s="880"/>
      <c r="D23" s="880"/>
      <c r="E23" s="880"/>
      <c r="F23" s="880"/>
      <c r="G23" s="880"/>
      <c r="H23" s="880"/>
      <c r="I23" s="880"/>
      <c r="J23" s="880"/>
      <c r="K23" s="880"/>
      <c r="L23" s="880"/>
      <c r="M23" s="880"/>
      <c r="N23" s="880"/>
      <c r="O23" s="880"/>
      <c r="P23" s="881"/>
      <c r="Q23" s="1014">
        <v>579514</v>
      </c>
      <c r="R23" s="1015"/>
      <c r="S23" s="1015"/>
      <c r="T23" s="1015"/>
      <c r="U23" s="1015"/>
      <c r="V23" s="1015">
        <v>562289</v>
      </c>
      <c r="W23" s="1015"/>
      <c r="X23" s="1015"/>
      <c r="Y23" s="1015"/>
      <c r="Z23" s="1015"/>
      <c r="AA23" s="1015">
        <v>17225</v>
      </c>
      <c r="AB23" s="1015"/>
      <c r="AC23" s="1015"/>
      <c r="AD23" s="1015"/>
      <c r="AE23" s="1016"/>
      <c r="AF23" s="1017">
        <v>8386</v>
      </c>
      <c r="AG23" s="1015"/>
      <c r="AH23" s="1015"/>
      <c r="AI23" s="1015"/>
      <c r="AJ23" s="1018"/>
      <c r="AK23" s="1019"/>
      <c r="AL23" s="1020"/>
      <c r="AM23" s="1020"/>
      <c r="AN23" s="1020"/>
      <c r="AO23" s="1020"/>
      <c r="AP23" s="1015">
        <v>1008692</v>
      </c>
      <c r="AQ23" s="1015"/>
      <c r="AR23" s="1015"/>
      <c r="AS23" s="1015"/>
      <c r="AT23" s="1015"/>
      <c r="AU23" s="1021"/>
      <c r="AV23" s="1021"/>
      <c r="AW23" s="1021"/>
      <c r="AX23" s="1021"/>
      <c r="AY23" s="1022"/>
      <c r="AZ23" s="1011" t="s">
        <v>132</v>
      </c>
      <c r="BA23" s="1012"/>
      <c r="BB23" s="1012"/>
      <c r="BC23" s="1012"/>
      <c r="BD23" s="1013"/>
      <c r="BE23" s="196"/>
      <c r="BF23" s="196"/>
      <c r="BG23" s="196"/>
      <c r="BH23" s="196"/>
      <c r="BI23" s="196"/>
      <c r="BJ23" s="196"/>
      <c r="BK23" s="196"/>
      <c r="BL23" s="196"/>
      <c r="BM23" s="196"/>
      <c r="BN23" s="196"/>
      <c r="BO23" s="196"/>
      <c r="BP23" s="196"/>
      <c r="BQ23" s="205">
        <v>17</v>
      </c>
      <c r="BR23" s="206"/>
      <c r="BS23" s="949" t="s">
        <v>525</v>
      </c>
      <c r="BT23" s="950"/>
      <c r="BU23" s="950"/>
      <c r="BV23" s="950"/>
      <c r="BW23" s="950"/>
      <c r="BX23" s="950"/>
      <c r="BY23" s="950"/>
      <c r="BZ23" s="950"/>
      <c r="CA23" s="950"/>
      <c r="CB23" s="950"/>
      <c r="CC23" s="950"/>
      <c r="CD23" s="950"/>
      <c r="CE23" s="950"/>
      <c r="CF23" s="950"/>
      <c r="CG23" s="951"/>
      <c r="CH23" s="924">
        <v>20</v>
      </c>
      <c r="CI23" s="925"/>
      <c r="CJ23" s="925"/>
      <c r="CK23" s="925"/>
      <c r="CL23" s="926"/>
      <c r="CM23" s="924">
        <v>1189</v>
      </c>
      <c r="CN23" s="925"/>
      <c r="CO23" s="925"/>
      <c r="CP23" s="925"/>
      <c r="CQ23" s="926"/>
      <c r="CR23" s="924">
        <v>515</v>
      </c>
      <c r="CS23" s="925"/>
      <c r="CT23" s="925"/>
      <c r="CU23" s="925"/>
      <c r="CV23" s="926"/>
      <c r="CW23" s="924">
        <v>29</v>
      </c>
      <c r="CX23" s="925"/>
      <c r="CY23" s="925"/>
      <c r="CZ23" s="925"/>
      <c r="DA23" s="926"/>
      <c r="DB23" s="924" t="s">
        <v>448</v>
      </c>
      <c r="DC23" s="925"/>
      <c r="DD23" s="925"/>
      <c r="DE23" s="925"/>
      <c r="DF23" s="926"/>
      <c r="DG23" s="924" t="s">
        <v>448</v>
      </c>
      <c r="DH23" s="925"/>
      <c r="DI23" s="925"/>
      <c r="DJ23" s="925"/>
      <c r="DK23" s="926"/>
      <c r="DL23" s="924" t="s">
        <v>448</v>
      </c>
      <c r="DM23" s="925"/>
      <c r="DN23" s="925"/>
      <c r="DO23" s="925"/>
      <c r="DP23" s="926"/>
      <c r="DQ23" s="924" t="s">
        <v>448</v>
      </c>
      <c r="DR23" s="925"/>
      <c r="DS23" s="925"/>
      <c r="DT23" s="925"/>
      <c r="DU23" s="926"/>
      <c r="DV23" s="927"/>
      <c r="DW23" s="928"/>
      <c r="DX23" s="928"/>
      <c r="DY23" s="928"/>
      <c r="DZ23" s="929"/>
      <c r="EA23" s="197"/>
    </row>
    <row r="24" spans="1:131" s="198" customFormat="1" ht="26.25" customHeight="1" x14ac:dyDescent="0.15">
      <c r="A24" s="1010" t="s">
        <v>342</v>
      </c>
      <c r="B24" s="1010"/>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95"/>
      <c r="BA24" s="195"/>
      <c r="BB24" s="195"/>
      <c r="BC24" s="195"/>
      <c r="BD24" s="195"/>
      <c r="BE24" s="196"/>
      <c r="BF24" s="196"/>
      <c r="BG24" s="196"/>
      <c r="BH24" s="196"/>
      <c r="BI24" s="196"/>
      <c r="BJ24" s="196"/>
      <c r="BK24" s="196"/>
      <c r="BL24" s="196"/>
      <c r="BM24" s="196"/>
      <c r="BN24" s="196"/>
      <c r="BO24" s="196"/>
      <c r="BP24" s="196"/>
      <c r="BQ24" s="205">
        <v>18</v>
      </c>
      <c r="BR24" s="206"/>
      <c r="BS24" s="949" t="s">
        <v>526</v>
      </c>
      <c r="BT24" s="950"/>
      <c r="BU24" s="950"/>
      <c r="BV24" s="950"/>
      <c r="BW24" s="950"/>
      <c r="BX24" s="950"/>
      <c r="BY24" s="950"/>
      <c r="BZ24" s="950"/>
      <c r="CA24" s="950"/>
      <c r="CB24" s="950"/>
      <c r="CC24" s="950"/>
      <c r="CD24" s="950"/>
      <c r="CE24" s="950"/>
      <c r="CF24" s="950"/>
      <c r="CG24" s="951"/>
      <c r="CH24" s="924">
        <v>1</v>
      </c>
      <c r="CI24" s="925"/>
      <c r="CJ24" s="925"/>
      <c r="CK24" s="925"/>
      <c r="CL24" s="926"/>
      <c r="CM24" s="924">
        <v>383</v>
      </c>
      <c r="CN24" s="925"/>
      <c r="CO24" s="925"/>
      <c r="CP24" s="925"/>
      <c r="CQ24" s="926"/>
      <c r="CR24" s="924">
        <v>10</v>
      </c>
      <c r="CS24" s="925"/>
      <c r="CT24" s="925"/>
      <c r="CU24" s="925"/>
      <c r="CV24" s="926"/>
      <c r="CW24" s="924" t="s">
        <v>552</v>
      </c>
      <c r="CX24" s="925"/>
      <c r="CY24" s="925"/>
      <c r="CZ24" s="925"/>
      <c r="DA24" s="926"/>
      <c r="DB24" s="924" t="s">
        <v>448</v>
      </c>
      <c r="DC24" s="925"/>
      <c r="DD24" s="925"/>
      <c r="DE24" s="925"/>
      <c r="DF24" s="926"/>
      <c r="DG24" s="924" t="s">
        <v>448</v>
      </c>
      <c r="DH24" s="925"/>
      <c r="DI24" s="925"/>
      <c r="DJ24" s="925"/>
      <c r="DK24" s="926"/>
      <c r="DL24" s="924" t="s">
        <v>448</v>
      </c>
      <c r="DM24" s="925"/>
      <c r="DN24" s="925"/>
      <c r="DO24" s="925"/>
      <c r="DP24" s="926"/>
      <c r="DQ24" s="924" t="s">
        <v>448</v>
      </c>
      <c r="DR24" s="925"/>
      <c r="DS24" s="925"/>
      <c r="DT24" s="925"/>
      <c r="DU24" s="926"/>
      <c r="DV24" s="927"/>
      <c r="DW24" s="928"/>
      <c r="DX24" s="928"/>
      <c r="DY24" s="928"/>
      <c r="DZ24" s="929"/>
      <c r="EA24" s="197"/>
    </row>
    <row r="25" spans="1:131" s="190" customFormat="1" ht="26.25" customHeight="1" thickBot="1" x14ac:dyDescent="0.2">
      <c r="A25" s="1009" t="s">
        <v>343</v>
      </c>
      <c r="B25" s="1009"/>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09"/>
      <c r="AP25" s="1009"/>
      <c r="AQ25" s="1009"/>
      <c r="AR25" s="1009"/>
      <c r="AS25" s="1009"/>
      <c r="AT25" s="1009"/>
      <c r="AU25" s="1009"/>
      <c r="AV25" s="1009"/>
      <c r="AW25" s="1009"/>
      <c r="AX25" s="1009"/>
      <c r="AY25" s="1009"/>
      <c r="AZ25" s="1009"/>
      <c r="BA25" s="1009"/>
      <c r="BB25" s="1009"/>
      <c r="BC25" s="1009"/>
      <c r="BD25" s="1009"/>
      <c r="BE25" s="1009"/>
      <c r="BF25" s="1009"/>
      <c r="BG25" s="1009"/>
      <c r="BH25" s="1009"/>
      <c r="BI25" s="1009"/>
      <c r="BJ25" s="195"/>
      <c r="BK25" s="195"/>
      <c r="BL25" s="195"/>
      <c r="BM25" s="195"/>
      <c r="BN25" s="195"/>
      <c r="BO25" s="208"/>
      <c r="BP25" s="208"/>
      <c r="BQ25" s="205">
        <v>19</v>
      </c>
      <c r="BR25" s="206"/>
      <c r="BS25" s="949" t="s">
        <v>527</v>
      </c>
      <c r="BT25" s="950"/>
      <c r="BU25" s="950"/>
      <c r="BV25" s="950"/>
      <c r="BW25" s="950"/>
      <c r="BX25" s="950"/>
      <c r="BY25" s="950"/>
      <c r="BZ25" s="950"/>
      <c r="CA25" s="950"/>
      <c r="CB25" s="950"/>
      <c r="CC25" s="950"/>
      <c r="CD25" s="950"/>
      <c r="CE25" s="950"/>
      <c r="CF25" s="950"/>
      <c r="CG25" s="951"/>
      <c r="CH25" s="924">
        <v>19</v>
      </c>
      <c r="CI25" s="925"/>
      <c r="CJ25" s="925"/>
      <c r="CK25" s="925"/>
      <c r="CL25" s="926"/>
      <c r="CM25" s="924">
        <v>686</v>
      </c>
      <c r="CN25" s="925"/>
      <c r="CO25" s="925"/>
      <c r="CP25" s="925"/>
      <c r="CQ25" s="926"/>
      <c r="CR25" s="924">
        <v>146</v>
      </c>
      <c r="CS25" s="925"/>
      <c r="CT25" s="925"/>
      <c r="CU25" s="925"/>
      <c r="CV25" s="926"/>
      <c r="CW25" s="924">
        <v>524</v>
      </c>
      <c r="CX25" s="925"/>
      <c r="CY25" s="925"/>
      <c r="CZ25" s="925"/>
      <c r="DA25" s="926"/>
      <c r="DB25" s="924">
        <v>753</v>
      </c>
      <c r="DC25" s="925"/>
      <c r="DD25" s="925"/>
      <c r="DE25" s="925"/>
      <c r="DF25" s="926"/>
      <c r="DG25" s="924" t="s">
        <v>448</v>
      </c>
      <c r="DH25" s="925"/>
      <c r="DI25" s="925"/>
      <c r="DJ25" s="925"/>
      <c r="DK25" s="926"/>
      <c r="DL25" s="924">
        <v>802</v>
      </c>
      <c r="DM25" s="925"/>
      <c r="DN25" s="925"/>
      <c r="DO25" s="925"/>
      <c r="DP25" s="926"/>
      <c r="DQ25" s="924" t="s">
        <v>448</v>
      </c>
      <c r="DR25" s="925"/>
      <c r="DS25" s="925"/>
      <c r="DT25" s="925"/>
      <c r="DU25" s="926"/>
      <c r="DV25" s="927"/>
      <c r="DW25" s="928"/>
      <c r="DX25" s="928"/>
      <c r="DY25" s="928"/>
      <c r="DZ25" s="929"/>
      <c r="EA25" s="189"/>
    </row>
    <row r="26" spans="1:131" s="190" customFormat="1" ht="26.25" customHeight="1" x14ac:dyDescent="0.15">
      <c r="A26" s="930" t="s">
        <v>312</v>
      </c>
      <c r="B26" s="931"/>
      <c r="C26" s="931"/>
      <c r="D26" s="931"/>
      <c r="E26" s="931"/>
      <c r="F26" s="931"/>
      <c r="G26" s="931"/>
      <c r="H26" s="931"/>
      <c r="I26" s="931"/>
      <c r="J26" s="931"/>
      <c r="K26" s="931"/>
      <c r="L26" s="931"/>
      <c r="M26" s="931"/>
      <c r="N26" s="931"/>
      <c r="O26" s="931"/>
      <c r="P26" s="932"/>
      <c r="Q26" s="936" t="s">
        <v>344</v>
      </c>
      <c r="R26" s="937"/>
      <c r="S26" s="937"/>
      <c r="T26" s="937"/>
      <c r="U26" s="938"/>
      <c r="V26" s="936" t="s">
        <v>345</v>
      </c>
      <c r="W26" s="937"/>
      <c r="X26" s="937"/>
      <c r="Y26" s="937"/>
      <c r="Z26" s="938"/>
      <c r="AA26" s="936" t="s">
        <v>346</v>
      </c>
      <c r="AB26" s="937"/>
      <c r="AC26" s="937"/>
      <c r="AD26" s="937"/>
      <c r="AE26" s="937"/>
      <c r="AF26" s="1005" t="s">
        <v>347</v>
      </c>
      <c r="AG26" s="943"/>
      <c r="AH26" s="943"/>
      <c r="AI26" s="943"/>
      <c r="AJ26" s="1006"/>
      <c r="AK26" s="937" t="s">
        <v>348</v>
      </c>
      <c r="AL26" s="937"/>
      <c r="AM26" s="937"/>
      <c r="AN26" s="937"/>
      <c r="AO26" s="938"/>
      <c r="AP26" s="936" t="s">
        <v>349</v>
      </c>
      <c r="AQ26" s="937"/>
      <c r="AR26" s="937"/>
      <c r="AS26" s="937"/>
      <c r="AT26" s="938"/>
      <c r="AU26" s="936" t="s">
        <v>350</v>
      </c>
      <c r="AV26" s="937"/>
      <c r="AW26" s="937"/>
      <c r="AX26" s="937"/>
      <c r="AY26" s="938"/>
      <c r="AZ26" s="936" t="s">
        <v>351</v>
      </c>
      <c r="BA26" s="937"/>
      <c r="BB26" s="937"/>
      <c r="BC26" s="937"/>
      <c r="BD26" s="938"/>
      <c r="BE26" s="936" t="s">
        <v>319</v>
      </c>
      <c r="BF26" s="937"/>
      <c r="BG26" s="937"/>
      <c r="BH26" s="937"/>
      <c r="BI26" s="952"/>
      <c r="BJ26" s="195"/>
      <c r="BK26" s="195"/>
      <c r="BL26" s="195"/>
      <c r="BM26" s="195"/>
      <c r="BN26" s="195"/>
      <c r="BO26" s="208"/>
      <c r="BP26" s="208"/>
      <c r="BQ26" s="205">
        <v>20</v>
      </c>
      <c r="BR26" s="206"/>
      <c r="BS26" s="949" t="s">
        <v>528</v>
      </c>
      <c r="BT26" s="950"/>
      <c r="BU26" s="950"/>
      <c r="BV26" s="950"/>
      <c r="BW26" s="950"/>
      <c r="BX26" s="950"/>
      <c r="BY26" s="950"/>
      <c r="BZ26" s="950"/>
      <c r="CA26" s="950"/>
      <c r="CB26" s="950"/>
      <c r="CC26" s="950"/>
      <c r="CD26" s="950"/>
      <c r="CE26" s="950"/>
      <c r="CF26" s="950"/>
      <c r="CG26" s="951"/>
      <c r="CH26" s="924">
        <v>-37</v>
      </c>
      <c r="CI26" s="925"/>
      <c r="CJ26" s="925"/>
      <c r="CK26" s="925"/>
      <c r="CL26" s="926"/>
      <c r="CM26" s="924">
        <v>350</v>
      </c>
      <c r="CN26" s="925"/>
      <c r="CO26" s="925"/>
      <c r="CP26" s="925"/>
      <c r="CQ26" s="926"/>
      <c r="CR26" s="924">
        <v>100</v>
      </c>
      <c r="CS26" s="925"/>
      <c r="CT26" s="925"/>
      <c r="CU26" s="925"/>
      <c r="CV26" s="926"/>
      <c r="CW26" s="924" t="s">
        <v>552</v>
      </c>
      <c r="CX26" s="925"/>
      <c r="CY26" s="925"/>
      <c r="CZ26" s="925"/>
      <c r="DA26" s="926"/>
      <c r="DB26" s="924" t="s">
        <v>448</v>
      </c>
      <c r="DC26" s="925"/>
      <c r="DD26" s="925"/>
      <c r="DE26" s="925"/>
      <c r="DF26" s="926"/>
      <c r="DG26" s="924" t="s">
        <v>448</v>
      </c>
      <c r="DH26" s="925"/>
      <c r="DI26" s="925"/>
      <c r="DJ26" s="925"/>
      <c r="DK26" s="926"/>
      <c r="DL26" s="924" t="s">
        <v>448</v>
      </c>
      <c r="DM26" s="925"/>
      <c r="DN26" s="925"/>
      <c r="DO26" s="925"/>
      <c r="DP26" s="926"/>
      <c r="DQ26" s="924" t="s">
        <v>448</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7"/>
      <c r="AG27" s="946"/>
      <c r="AH27" s="946"/>
      <c r="AI27" s="946"/>
      <c r="AJ27" s="1008"/>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538</v>
      </c>
      <c r="BT27" s="950"/>
      <c r="BU27" s="950"/>
      <c r="BV27" s="950"/>
      <c r="BW27" s="950"/>
      <c r="BX27" s="950"/>
      <c r="BY27" s="950"/>
      <c r="BZ27" s="950"/>
      <c r="CA27" s="950"/>
      <c r="CB27" s="950"/>
      <c r="CC27" s="950"/>
      <c r="CD27" s="950"/>
      <c r="CE27" s="950"/>
      <c r="CF27" s="950"/>
      <c r="CG27" s="951"/>
      <c r="CH27" s="924">
        <v>7</v>
      </c>
      <c r="CI27" s="925"/>
      <c r="CJ27" s="925"/>
      <c r="CK27" s="925"/>
      <c r="CL27" s="926"/>
      <c r="CM27" s="924">
        <v>39</v>
      </c>
      <c r="CN27" s="925"/>
      <c r="CO27" s="925"/>
      <c r="CP27" s="925"/>
      <c r="CQ27" s="926"/>
      <c r="CR27" s="924">
        <v>1</v>
      </c>
      <c r="CS27" s="925"/>
      <c r="CT27" s="925"/>
      <c r="CU27" s="925"/>
      <c r="CV27" s="926"/>
      <c r="CW27" s="924">
        <v>139</v>
      </c>
      <c r="CX27" s="925"/>
      <c r="CY27" s="925"/>
      <c r="CZ27" s="925"/>
      <c r="DA27" s="926"/>
      <c r="DB27" s="924" t="s">
        <v>448</v>
      </c>
      <c r="DC27" s="925"/>
      <c r="DD27" s="925"/>
      <c r="DE27" s="925"/>
      <c r="DF27" s="926"/>
      <c r="DG27" s="924" t="s">
        <v>448</v>
      </c>
      <c r="DH27" s="925"/>
      <c r="DI27" s="925"/>
      <c r="DJ27" s="925"/>
      <c r="DK27" s="926"/>
      <c r="DL27" s="924" t="s">
        <v>448</v>
      </c>
      <c r="DM27" s="925"/>
      <c r="DN27" s="925"/>
      <c r="DO27" s="925"/>
      <c r="DP27" s="926"/>
      <c r="DQ27" s="924" t="s">
        <v>448</v>
      </c>
      <c r="DR27" s="925"/>
      <c r="DS27" s="925"/>
      <c r="DT27" s="925"/>
      <c r="DU27" s="926"/>
      <c r="DV27" s="927"/>
      <c r="DW27" s="928"/>
      <c r="DX27" s="928"/>
      <c r="DY27" s="928"/>
      <c r="DZ27" s="929"/>
      <c r="EA27" s="189"/>
    </row>
    <row r="28" spans="1:131" s="190" customFormat="1" ht="26.25" customHeight="1" thickTop="1" x14ac:dyDescent="0.15">
      <c r="A28" s="209">
        <v>1</v>
      </c>
      <c r="B28" s="996" t="s">
        <v>352</v>
      </c>
      <c r="C28" s="997"/>
      <c r="D28" s="997"/>
      <c r="E28" s="997"/>
      <c r="F28" s="997"/>
      <c r="G28" s="997"/>
      <c r="H28" s="997"/>
      <c r="I28" s="997"/>
      <c r="J28" s="997"/>
      <c r="K28" s="997"/>
      <c r="L28" s="997"/>
      <c r="M28" s="997"/>
      <c r="N28" s="997"/>
      <c r="O28" s="997"/>
      <c r="P28" s="998"/>
      <c r="Q28" s="999">
        <v>2132</v>
      </c>
      <c r="R28" s="1000"/>
      <c r="S28" s="1000"/>
      <c r="T28" s="1000"/>
      <c r="U28" s="1000"/>
      <c r="V28" s="1000">
        <v>1942</v>
      </c>
      <c r="W28" s="1000"/>
      <c r="X28" s="1000"/>
      <c r="Y28" s="1000"/>
      <c r="Z28" s="1000"/>
      <c r="AA28" s="1000">
        <f>Q28-V28</f>
        <v>190</v>
      </c>
      <c r="AB28" s="1000"/>
      <c r="AC28" s="1000"/>
      <c r="AD28" s="1000"/>
      <c r="AE28" s="1001"/>
      <c r="AF28" s="1002">
        <v>2668</v>
      </c>
      <c r="AG28" s="1000"/>
      <c r="AH28" s="1000"/>
      <c r="AI28" s="1000"/>
      <c r="AJ28" s="1003"/>
      <c r="AK28" s="1004">
        <v>4</v>
      </c>
      <c r="AL28" s="992"/>
      <c r="AM28" s="992"/>
      <c r="AN28" s="992"/>
      <c r="AO28" s="992"/>
      <c r="AP28" s="992">
        <v>4722</v>
      </c>
      <c r="AQ28" s="992"/>
      <c r="AR28" s="992"/>
      <c r="AS28" s="992"/>
      <c r="AT28" s="992"/>
      <c r="AU28" s="992">
        <v>0</v>
      </c>
      <c r="AV28" s="992"/>
      <c r="AW28" s="992"/>
      <c r="AX28" s="992"/>
      <c r="AY28" s="992"/>
      <c r="AZ28" s="993" t="s">
        <v>542</v>
      </c>
      <c r="BA28" s="993"/>
      <c r="BB28" s="993"/>
      <c r="BC28" s="993"/>
      <c r="BD28" s="993"/>
      <c r="BE28" s="994" t="s">
        <v>543</v>
      </c>
      <c r="BF28" s="994"/>
      <c r="BG28" s="994"/>
      <c r="BH28" s="994"/>
      <c r="BI28" s="995"/>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1</v>
      </c>
      <c r="CI28" s="925"/>
      <c r="CJ28" s="925"/>
      <c r="CK28" s="925"/>
      <c r="CL28" s="926"/>
      <c r="CM28" s="924">
        <v>445</v>
      </c>
      <c r="CN28" s="925"/>
      <c r="CO28" s="925"/>
      <c r="CP28" s="925"/>
      <c r="CQ28" s="926"/>
      <c r="CR28" s="924">
        <v>300</v>
      </c>
      <c r="CS28" s="925"/>
      <c r="CT28" s="925"/>
      <c r="CU28" s="925"/>
      <c r="CV28" s="926"/>
      <c r="CW28" s="924" t="s">
        <v>551</v>
      </c>
      <c r="CX28" s="925"/>
      <c r="CY28" s="925"/>
      <c r="CZ28" s="925"/>
      <c r="DA28" s="926"/>
      <c r="DB28" s="924" t="s">
        <v>448</v>
      </c>
      <c r="DC28" s="925"/>
      <c r="DD28" s="925"/>
      <c r="DE28" s="925"/>
      <c r="DF28" s="926"/>
      <c r="DG28" s="924" t="s">
        <v>448</v>
      </c>
      <c r="DH28" s="925"/>
      <c r="DI28" s="925"/>
      <c r="DJ28" s="925"/>
      <c r="DK28" s="926"/>
      <c r="DL28" s="924" t="s">
        <v>448</v>
      </c>
      <c r="DM28" s="925"/>
      <c r="DN28" s="925"/>
      <c r="DO28" s="925"/>
      <c r="DP28" s="926"/>
      <c r="DQ28" s="924" t="s">
        <v>448</v>
      </c>
      <c r="DR28" s="925"/>
      <c r="DS28" s="925"/>
      <c r="DT28" s="925"/>
      <c r="DU28" s="926"/>
      <c r="DV28" s="927"/>
      <c r="DW28" s="928"/>
      <c r="DX28" s="928"/>
      <c r="DY28" s="928"/>
      <c r="DZ28" s="929"/>
      <c r="EA28" s="189"/>
    </row>
    <row r="29" spans="1:131" s="190" customFormat="1" ht="26.25" customHeight="1" x14ac:dyDescent="0.15">
      <c r="A29" s="209">
        <v>2</v>
      </c>
      <c r="B29" s="978" t="s">
        <v>353</v>
      </c>
      <c r="C29" s="979"/>
      <c r="D29" s="979"/>
      <c r="E29" s="979"/>
      <c r="F29" s="979"/>
      <c r="G29" s="979"/>
      <c r="H29" s="979"/>
      <c r="I29" s="979"/>
      <c r="J29" s="979"/>
      <c r="K29" s="979"/>
      <c r="L29" s="979"/>
      <c r="M29" s="979"/>
      <c r="N29" s="979"/>
      <c r="O29" s="979"/>
      <c r="P29" s="980"/>
      <c r="Q29" s="985">
        <v>208</v>
      </c>
      <c r="R29" s="982"/>
      <c r="S29" s="982"/>
      <c r="T29" s="982"/>
      <c r="U29" s="982"/>
      <c r="V29" s="982">
        <v>164</v>
      </c>
      <c r="W29" s="982"/>
      <c r="X29" s="982"/>
      <c r="Y29" s="982"/>
      <c r="Z29" s="982"/>
      <c r="AA29" s="986">
        <f t="shared" ref="AA29:AA35" si="0">Q29-V29</f>
        <v>44</v>
      </c>
      <c r="AB29" s="987"/>
      <c r="AC29" s="987"/>
      <c r="AD29" s="987"/>
      <c r="AE29" s="988"/>
      <c r="AF29" s="981">
        <v>238</v>
      </c>
      <c r="AG29" s="982"/>
      <c r="AH29" s="982"/>
      <c r="AI29" s="982"/>
      <c r="AJ29" s="983"/>
      <c r="AK29" s="915">
        <v>5</v>
      </c>
      <c r="AL29" s="906"/>
      <c r="AM29" s="906"/>
      <c r="AN29" s="906"/>
      <c r="AO29" s="906"/>
      <c r="AP29" s="906">
        <v>758</v>
      </c>
      <c r="AQ29" s="906"/>
      <c r="AR29" s="906"/>
      <c r="AS29" s="906"/>
      <c r="AT29" s="906"/>
      <c r="AU29" s="906">
        <v>109</v>
      </c>
      <c r="AV29" s="906"/>
      <c r="AW29" s="906"/>
      <c r="AX29" s="906"/>
      <c r="AY29" s="906"/>
      <c r="AZ29" s="989" t="s">
        <v>542</v>
      </c>
      <c r="BA29" s="990"/>
      <c r="BB29" s="990"/>
      <c r="BC29" s="990"/>
      <c r="BD29" s="991"/>
      <c r="BE29" s="976" t="s">
        <v>543</v>
      </c>
      <c r="BF29" s="976"/>
      <c r="BG29" s="976"/>
      <c r="BH29" s="976"/>
      <c r="BI29" s="977"/>
      <c r="BJ29" s="195"/>
      <c r="BK29" s="195"/>
      <c r="BL29" s="195"/>
      <c r="BM29" s="195"/>
      <c r="BN29" s="195"/>
      <c r="BO29" s="208"/>
      <c r="BP29" s="208"/>
      <c r="BQ29" s="205">
        <v>23</v>
      </c>
      <c r="BR29" s="206"/>
      <c r="BS29" s="949" t="s">
        <v>530</v>
      </c>
      <c r="BT29" s="950"/>
      <c r="BU29" s="950"/>
      <c r="BV29" s="950"/>
      <c r="BW29" s="950"/>
      <c r="BX29" s="950"/>
      <c r="BY29" s="950"/>
      <c r="BZ29" s="950"/>
      <c r="CA29" s="950"/>
      <c r="CB29" s="950"/>
      <c r="CC29" s="950"/>
      <c r="CD29" s="950"/>
      <c r="CE29" s="950"/>
      <c r="CF29" s="950"/>
      <c r="CG29" s="951"/>
      <c r="CH29" s="924">
        <v>121</v>
      </c>
      <c r="CI29" s="925"/>
      <c r="CJ29" s="925"/>
      <c r="CK29" s="925"/>
      <c r="CL29" s="926"/>
      <c r="CM29" s="924">
        <v>1109</v>
      </c>
      <c r="CN29" s="925"/>
      <c r="CO29" s="925"/>
      <c r="CP29" s="925"/>
      <c r="CQ29" s="926"/>
      <c r="CR29" s="924">
        <v>265</v>
      </c>
      <c r="CS29" s="925"/>
      <c r="CT29" s="925"/>
      <c r="CU29" s="925"/>
      <c r="CV29" s="926"/>
      <c r="CW29" s="924">
        <v>253</v>
      </c>
      <c r="CX29" s="925"/>
      <c r="CY29" s="925"/>
      <c r="CZ29" s="925"/>
      <c r="DA29" s="926"/>
      <c r="DB29" s="924" t="s">
        <v>448</v>
      </c>
      <c r="DC29" s="925"/>
      <c r="DD29" s="925"/>
      <c r="DE29" s="925"/>
      <c r="DF29" s="926"/>
      <c r="DG29" s="924" t="s">
        <v>448</v>
      </c>
      <c r="DH29" s="925"/>
      <c r="DI29" s="925"/>
      <c r="DJ29" s="925"/>
      <c r="DK29" s="926"/>
      <c r="DL29" s="924" t="s">
        <v>448</v>
      </c>
      <c r="DM29" s="925"/>
      <c r="DN29" s="925"/>
      <c r="DO29" s="925"/>
      <c r="DP29" s="926"/>
      <c r="DQ29" s="924" t="s">
        <v>448</v>
      </c>
      <c r="DR29" s="925"/>
      <c r="DS29" s="925"/>
      <c r="DT29" s="925"/>
      <c r="DU29" s="926"/>
      <c r="DV29" s="927"/>
      <c r="DW29" s="928"/>
      <c r="DX29" s="928"/>
      <c r="DY29" s="928"/>
      <c r="DZ29" s="929"/>
      <c r="EA29" s="189"/>
    </row>
    <row r="30" spans="1:131" s="190" customFormat="1" ht="26.25" customHeight="1" x14ac:dyDescent="0.15">
      <c r="A30" s="209">
        <v>3</v>
      </c>
      <c r="B30" s="978" t="s">
        <v>354</v>
      </c>
      <c r="C30" s="979"/>
      <c r="D30" s="979"/>
      <c r="E30" s="979"/>
      <c r="F30" s="979"/>
      <c r="G30" s="979"/>
      <c r="H30" s="979"/>
      <c r="I30" s="979"/>
      <c r="J30" s="979"/>
      <c r="K30" s="979"/>
      <c r="L30" s="979"/>
      <c r="M30" s="979"/>
      <c r="N30" s="979"/>
      <c r="O30" s="979"/>
      <c r="P30" s="980"/>
      <c r="Q30" s="985">
        <v>2448</v>
      </c>
      <c r="R30" s="982"/>
      <c r="S30" s="982"/>
      <c r="T30" s="982"/>
      <c r="U30" s="982"/>
      <c r="V30" s="982">
        <v>3269</v>
      </c>
      <c r="W30" s="982"/>
      <c r="X30" s="982"/>
      <c r="Y30" s="982"/>
      <c r="Z30" s="982"/>
      <c r="AA30" s="986">
        <f t="shared" si="0"/>
        <v>-821</v>
      </c>
      <c r="AB30" s="987"/>
      <c r="AC30" s="987"/>
      <c r="AD30" s="987"/>
      <c r="AE30" s="988"/>
      <c r="AF30" s="981">
        <v>1398</v>
      </c>
      <c r="AG30" s="982"/>
      <c r="AH30" s="982"/>
      <c r="AI30" s="982"/>
      <c r="AJ30" s="983"/>
      <c r="AK30" s="915">
        <v>17</v>
      </c>
      <c r="AL30" s="906"/>
      <c r="AM30" s="906"/>
      <c r="AN30" s="906"/>
      <c r="AO30" s="906"/>
      <c r="AP30" s="906">
        <v>9308</v>
      </c>
      <c r="AQ30" s="906"/>
      <c r="AR30" s="906"/>
      <c r="AS30" s="906"/>
      <c r="AT30" s="906"/>
      <c r="AU30" s="906">
        <v>298</v>
      </c>
      <c r="AV30" s="906"/>
      <c r="AW30" s="906"/>
      <c r="AX30" s="906"/>
      <c r="AY30" s="906"/>
      <c r="AZ30" s="989" t="s">
        <v>542</v>
      </c>
      <c r="BA30" s="990"/>
      <c r="BB30" s="990"/>
      <c r="BC30" s="990"/>
      <c r="BD30" s="991"/>
      <c r="BE30" s="976" t="s">
        <v>543</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57</v>
      </c>
      <c r="CI30" s="925"/>
      <c r="CJ30" s="925"/>
      <c r="CK30" s="925"/>
      <c r="CL30" s="926"/>
      <c r="CM30" s="924">
        <v>884</v>
      </c>
      <c r="CN30" s="925"/>
      <c r="CO30" s="925"/>
      <c r="CP30" s="925"/>
      <c r="CQ30" s="926"/>
      <c r="CR30" s="924">
        <v>100</v>
      </c>
      <c r="CS30" s="925"/>
      <c r="CT30" s="925"/>
      <c r="CU30" s="925"/>
      <c r="CV30" s="926"/>
      <c r="CW30" s="924" t="s">
        <v>552</v>
      </c>
      <c r="CX30" s="925"/>
      <c r="CY30" s="925"/>
      <c r="CZ30" s="925"/>
      <c r="DA30" s="926"/>
      <c r="DB30" s="924" t="s">
        <v>448</v>
      </c>
      <c r="DC30" s="925"/>
      <c r="DD30" s="925"/>
      <c r="DE30" s="925"/>
      <c r="DF30" s="926"/>
      <c r="DG30" s="924" t="s">
        <v>448</v>
      </c>
      <c r="DH30" s="925"/>
      <c r="DI30" s="925"/>
      <c r="DJ30" s="925"/>
      <c r="DK30" s="926"/>
      <c r="DL30" s="924" t="s">
        <v>448</v>
      </c>
      <c r="DM30" s="925"/>
      <c r="DN30" s="925"/>
      <c r="DO30" s="925"/>
      <c r="DP30" s="926"/>
      <c r="DQ30" s="924" t="s">
        <v>448</v>
      </c>
      <c r="DR30" s="925"/>
      <c r="DS30" s="925"/>
      <c r="DT30" s="925"/>
      <c r="DU30" s="926"/>
      <c r="DV30" s="927"/>
      <c r="DW30" s="928"/>
      <c r="DX30" s="928"/>
      <c r="DY30" s="928"/>
      <c r="DZ30" s="929"/>
      <c r="EA30" s="189"/>
    </row>
    <row r="31" spans="1:131" s="190" customFormat="1" ht="26.25" customHeight="1" x14ac:dyDescent="0.15">
      <c r="A31" s="209">
        <v>4</v>
      </c>
      <c r="B31" s="978" t="s">
        <v>355</v>
      </c>
      <c r="C31" s="979"/>
      <c r="D31" s="979"/>
      <c r="E31" s="979"/>
      <c r="F31" s="979"/>
      <c r="G31" s="979"/>
      <c r="H31" s="979"/>
      <c r="I31" s="979"/>
      <c r="J31" s="979"/>
      <c r="K31" s="979"/>
      <c r="L31" s="979"/>
      <c r="M31" s="979"/>
      <c r="N31" s="979"/>
      <c r="O31" s="979"/>
      <c r="P31" s="980"/>
      <c r="Q31" s="985">
        <v>22749</v>
      </c>
      <c r="R31" s="982"/>
      <c r="S31" s="982"/>
      <c r="T31" s="982"/>
      <c r="U31" s="982"/>
      <c r="V31" s="982">
        <v>23036</v>
      </c>
      <c r="W31" s="982"/>
      <c r="X31" s="982"/>
      <c r="Y31" s="982"/>
      <c r="Z31" s="982"/>
      <c r="AA31" s="986">
        <f t="shared" si="0"/>
        <v>-287</v>
      </c>
      <c r="AB31" s="987"/>
      <c r="AC31" s="987"/>
      <c r="AD31" s="987"/>
      <c r="AE31" s="988"/>
      <c r="AF31" s="981">
        <v>8177</v>
      </c>
      <c r="AG31" s="982"/>
      <c r="AH31" s="982"/>
      <c r="AI31" s="982"/>
      <c r="AJ31" s="983"/>
      <c r="AK31" s="915">
        <v>2455</v>
      </c>
      <c r="AL31" s="906"/>
      <c r="AM31" s="906"/>
      <c r="AN31" s="906"/>
      <c r="AO31" s="906"/>
      <c r="AP31" s="906">
        <v>25563</v>
      </c>
      <c r="AQ31" s="906"/>
      <c r="AR31" s="906"/>
      <c r="AS31" s="906"/>
      <c r="AT31" s="906"/>
      <c r="AU31" s="906">
        <v>15839</v>
      </c>
      <c r="AV31" s="906"/>
      <c r="AW31" s="906"/>
      <c r="AX31" s="906"/>
      <c r="AY31" s="906"/>
      <c r="AZ31" s="989" t="s">
        <v>542</v>
      </c>
      <c r="BA31" s="990"/>
      <c r="BB31" s="990"/>
      <c r="BC31" s="990"/>
      <c r="BD31" s="991"/>
      <c r="BE31" s="976" t="s">
        <v>543</v>
      </c>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25</v>
      </c>
      <c r="CI31" s="925"/>
      <c r="CJ31" s="925"/>
      <c r="CK31" s="925"/>
      <c r="CL31" s="926"/>
      <c r="CM31" s="924">
        <v>694</v>
      </c>
      <c r="CN31" s="925"/>
      <c r="CO31" s="925"/>
      <c r="CP31" s="925"/>
      <c r="CQ31" s="926"/>
      <c r="CR31" s="924">
        <v>144</v>
      </c>
      <c r="CS31" s="925"/>
      <c r="CT31" s="925"/>
      <c r="CU31" s="925"/>
      <c r="CV31" s="926"/>
      <c r="CW31" s="924" t="s">
        <v>552</v>
      </c>
      <c r="CX31" s="925"/>
      <c r="CY31" s="925"/>
      <c r="CZ31" s="925"/>
      <c r="DA31" s="926"/>
      <c r="DB31" s="924" t="s">
        <v>448</v>
      </c>
      <c r="DC31" s="925"/>
      <c r="DD31" s="925"/>
      <c r="DE31" s="925"/>
      <c r="DF31" s="926"/>
      <c r="DG31" s="924" t="s">
        <v>448</v>
      </c>
      <c r="DH31" s="925"/>
      <c r="DI31" s="925"/>
      <c r="DJ31" s="925"/>
      <c r="DK31" s="926"/>
      <c r="DL31" s="924" t="s">
        <v>448</v>
      </c>
      <c r="DM31" s="925"/>
      <c r="DN31" s="925"/>
      <c r="DO31" s="925"/>
      <c r="DP31" s="926"/>
      <c r="DQ31" s="924" t="s">
        <v>448</v>
      </c>
      <c r="DR31" s="925"/>
      <c r="DS31" s="925"/>
      <c r="DT31" s="925"/>
      <c r="DU31" s="926"/>
      <c r="DV31" s="927"/>
      <c r="DW31" s="928"/>
      <c r="DX31" s="928"/>
      <c r="DY31" s="928"/>
      <c r="DZ31" s="929"/>
      <c r="EA31" s="189"/>
    </row>
    <row r="32" spans="1:131" s="190" customFormat="1" ht="26.25" customHeight="1" x14ac:dyDescent="0.15">
      <c r="A32" s="209">
        <v>5</v>
      </c>
      <c r="B32" s="978" t="s">
        <v>356</v>
      </c>
      <c r="C32" s="979"/>
      <c r="D32" s="979"/>
      <c r="E32" s="979"/>
      <c r="F32" s="979"/>
      <c r="G32" s="979"/>
      <c r="H32" s="979"/>
      <c r="I32" s="979"/>
      <c r="J32" s="979"/>
      <c r="K32" s="979"/>
      <c r="L32" s="979"/>
      <c r="M32" s="979"/>
      <c r="N32" s="979"/>
      <c r="O32" s="979"/>
      <c r="P32" s="980"/>
      <c r="Q32" s="985">
        <v>26</v>
      </c>
      <c r="R32" s="982"/>
      <c r="S32" s="982"/>
      <c r="T32" s="982"/>
      <c r="U32" s="982"/>
      <c r="V32" s="982">
        <v>55</v>
      </c>
      <c r="W32" s="982"/>
      <c r="X32" s="982"/>
      <c r="Y32" s="982"/>
      <c r="Z32" s="982"/>
      <c r="AA32" s="986">
        <f t="shared" si="0"/>
        <v>-29</v>
      </c>
      <c r="AB32" s="987"/>
      <c r="AC32" s="987"/>
      <c r="AD32" s="987"/>
      <c r="AE32" s="988"/>
      <c r="AF32" s="981" t="s">
        <v>132</v>
      </c>
      <c r="AG32" s="982"/>
      <c r="AH32" s="982"/>
      <c r="AI32" s="982"/>
      <c r="AJ32" s="983"/>
      <c r="AK32" s="915">
        <v>0</v>
      </c>
      <c r="AL32" s="906"/>
      <c r="AM32" s="906"/>
      <c r="AN32" s="906"/>
      <c r="AO32" s="906"/>
      <c r="AP32" s="906" t="s">
        <v>549</v>
      </c>
      <c r="AQ32" s="906"/>
      <c r="AR32" s="906"/>
      <c r="AS32" s="906"/>
      <c r="AT32" s="906"/>
      <c r="AU32" s="906">
        <v>804</v>
      </c>
      <c r="AV32" s="906"/>
      <c r="AW32" s="906"/>
      <c r="AX32" s="906"/>
      <c r="AY32" s="906"/>
      <c r="AZ32" s="989" t="s">
        <v>542</v>
      </c>
      <c r="BA32" s="990"/>
      <c r="BB32" s="990"/>
      <c r="BC32" s="990"/>
      <c r="BD32" s="991"/>
      <c r="BE32" s="976" t="s">
        <v>543</v>
      </c>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16</v>
      </c>
      <c r="CI32" s="925"/>
      <c r="CJ32" s="925"/>
      <c r="CK32" s="925"/>
      <c r="CL32" s="926"/>
      <c r="CM32" s="924">
        <v>4894</v>
      </c>
      <c r="CN32" s="925"/>
      <c r="CO32" s="925"/>
      <c r="CP32" s="925"/>
      <c r="CQ32" s="926"/>
      <c r="CR32" s="924">
        <v>10</v>
      </c>
      <c r="CS32" s="925"/>
      <c r="CT32" s="925"/>
      <c r="CU32" s="925"/>
      <c r="CV32" s="926"/>
      <c r="CW32" s="924" t="s">
        <v>552</v>
      </c>
      <c r="CX32" s="925"/>
      <c r="CY32" s="925"/>
      <c r="CZ32" s="925"/>
      <c r="DA32" s="926"/>
      <c r="DB32" s="924" t="s">
        <v>448</v>
      </c>
      <c r="DC32" s="925"/>
      <c r="DD32" s="925"/>
      <c r="DE32" s="925"/>
      <c r="DF32" s="926"/>
      <c r="DG32" s="924" t="s">
        <v>448</v>
      </c>
      <c r="DH32" s="925"/>
      <c r="DI32" s="925"/>
      <c r="DJ32" s="925"/>
      <c r="DK32" s="926"/>
      <c r="DL32" s="924" t="s">
        <v>448</v>
      </c>
      <c r="DM32" s="925"/>
      <c r="DN32" s="925"/>
      <c r="DO32" s="925"/>
      <c r="DP32" s="926"/>
      <c r="DQ32" s="924" t="s">
        <v>448</v>
      </c>
      <c r="DR32" s="925"/>
      <c r="DS32" s="925"/>
      <c r="DT32" s="925"/>
      <c r="DU32" s="926"/>
      <c r="DV32" s="927"/>
      <c r="DW32" s="928"/>
      <c r="DX32" s="928"/>
      <c r="DY32" s="928"/>
      <c r="DZ32" s="929"/>
      <c r="EA32" s="189"/>
    </row>
    <row r="33" spans="1:131" s="190" customFormat="1" ht="26.25" customHeight="1" x14ac:dyDescent="0.15">
      <c r="A33" s="209">
        <v>6</v>
      </c>
      <c r="B33" s="978" t="s">
        <v>357</v>
      </c>
      <c r="C33" s="979"/>
      <c r="D33" s="979"/>
      <c r="E33" s="979"/>
      <c r="F33" s="979"/>
      <c r="G33" s="979"/>
      <c r="H33" s="979"/>
      <c r="I33" s="979"/>
      <c r="J33" s="979"/>
      <c r="K33" s="979"/>
      <c r="L33" s="979"/>
      <c r="M33" s="979"/>
      <c r="N33" s="979"/>
      <c r="O33" s="979"/>
      <c r="P33" s="980"/>
      <c r="Q33" s="985">
        <v>3</v>
      </c>
      <c r="R33" s="982"/>
      <c r="S33" s="982"/>
      <c r="T33" s="982"/>
      <c r="U33" s="982"/>
      <c r="V33" s="982">
        <v>3</v>
      </c>
      <c r="W33" s="982"/>
      <c r="X33" s="982"/>
      <c r="Y33" s="982"/>
      <c r="Z33" s="982"/>
      <c r="AA33" s="986">
        <f t="shared" si="0"/>
        <v>0</v>
      </c>
      <c r="AB33" s="987"/>
      <c r="AC33" s="987"/>
      <c r="AD33" s="987"/>
      <c r="AE33" s="988"/>
      <c r="AF33" s="981" t="s">
        <v>132</v>
      </c>
      <c r="AG33" s="982"/>
      <c r="AH33" s="982"/>
      <c r="AI33" s="982"/>
      <c r="AJ33" s="983"/>
      <c r="AK33" s="915">
        <v>3</v>
      </c>
      <c r="AL33" s="906"/>
      <c r="AM33" s="906"/>
      <c r="AN33" s="906"/>
      <c r="AO33" s="906"/>
      <c r="AP33" s="906" t="s">
        <v>550</v>
      </c>
      <c r="AQ33" s="906"/>
      <c r="AR33" s="906"/>
      <c r="AS33" s="906"/>
      <c r="AT33" s="906"/>
      <c r="AU33" s="906">
        <v>0</v>
      </c>
      <c r="AV33" s="906"/>
      <c r="AW33" s="906"/>
      <c r="AX33" s="906"/>
      <c r="AY33" s="906"/>
      <c r="AZ33" s="989" t="s">
        <v>542</v>
      </c>
      <c r="BA33" s="990"/>
      <c r="BB33" s="990"/>
      <c r="BC33" s="990"/>
      <c r="BD33" s="991"/>
      <c r="BE33" s="976" t="s">
        <v>544</v>
      </c>
      <c r="BF33" s="976"/>
      <c r="BG33" s="976"/>
      <c r="BH33" s="976"/>
      <c r="BI33" s="977"/>
      <c r="BJ33" s="195"/>
      <c r="BK33" s="195"/>
      <c r="BL33" s="195"/>
      <c r="BM33" s="195"/>
      <c r="BN33" s="195"/>
      <c r="BO33" s="208"/>
      <c r="BP33" s="208"/>
      <c r="BQ33" s="205">
        <v>27</v>
      </c>
      <c r="BR33" s="206" t="s">
        <v>537</v>
      </c>
      <c r="BS33" s="949" t="s">
        <v>534</v>
      </c>
      <c r="BT33" s="950"/>
      <c r="BU33" s="950"/>
      <c r="BV33" s="950"/>
      <c r="BW33" s="950"/>
      <c r="BX33" s="950"/>
      <c r="BY33" s="950"/>
      <c r="BZ33" s="950"/>
      <c r="CA33" s="950"/>
      <c r="CB33" s="950"/>
      <c r="CC33" s="950"/>
      <c r="CD33" s="950"/>
      <c r="CE33" s="950"/>
      <c r="CF33" s="950"/>
      <c r="CG33" s="951"/>
      <c r="CH33" s="924">
        <v>36</v>
      </c>
      <c r="CI33" s="925"/>
      <c r="CJ33" s="925"/>
      <c r="CK33" s="925"/>
      <c r="CL33" s="926"/>
      <c r="CM33" s="924">
        <v>2515</v>
      </c>
      <c r="CN33" s="925"/>
      <c r="CO33" s="925"/>
      <c r="CP33" s="925"/>
      <c r="CQ33" s="926"/>
      <c r="CR33" s="924">
        <v>30</v>
      </c>
      <c r="CS33" s="925"/>
      <c r="CT33" s="925"/>
      <c r="CU33" s="925"/>
      <c r="CV33" s="926"/>
      <c r="CW33" s="924" t="s">
        <v>552</v>
      </c>
      <c r="CX33" s="925"/>
      <c r="CY33" s="925"/>
      <c r="CZ33" s="925"/>
      <c r="DA33" s="926"/>
      <c r="DB33" s="924" t="s">
        <v>448</v>
      </c>
      <c r="DC33" s="925"/>
      <c r="DD33" s="925"/>
      <c r="DE33" s="925"/>
      <c r="DF33" s="926"/>
      <c r="DG33" s="924">
        <v>4789</v>
      </c>
      <c r="DH33" s="925"/>
      <c r="DI33" s="925"/>
      <c r="DJ33" s="925"/>
      <c r="DK33" s="926"/>
      <c r="DL33" s="924" t="s">
        <v>448</v>
      </c>
      <c r="DM33" s="925"/>
      <c r="DN33" s="925"/>
      <c r="DO33" s="925"/>
      <c r="DP33" s="926"/>
      <c r="DQ33" s="924">
        <v>1741</v>
      </c>
      <c r="DR33" s="925"/>
      <c r="DS33" s="925"/>
      <c r="DT33" s="925"/>
      <c r="DU33" s="926"/>
      <c r="DV33" s="927"/>
      <c r="DW33" s="928"/>
      <c r="DX33" s="928"/>
      <c r="DY33" s="928"/>
      <c r="DZ33" s="929"/>
      <c r="EA33" s="189"/>
    </row>
    <row r="34" spans="1:131" s="190" customFormat="1" ht="26.25" customHeight="1" x14ac:dyDescent="0.15">
      <c r="A34" s="209">
        <v>7</v>
      </c>
      <c r="B34" s="978" t="s">
        <v>358</v>
      </c>
      <c r="C34" s="979"/>
      <c r="D34" s="979"/>
      <c r="E34" s="979"/>
      <c r="F34" s="979"/>
      <c r="G34" s="979"/>
      <c r="H34" s="979"/>
      <c r="I34" s="979"/>
      <c r="J34" s="979"/>
      <c r="K34" s="979"/>
      <c r="L34" s="979"/>
      <c r="M34" s="979"/>
      <c r="N34" s="979"/>
      <c r="O34" s="979"/>
      <c r="P34" s="980"/>
      <c r="Q34" s="985">
        <v>4115</v>
      </c>
      <c r="R34" s="982"/>
      <c r="S34" s="982"/>
      <c r="T34" s="982"/>
      <c r="U34" s="982"/>
      <c r="V34" s="982">
        <v>3516</v>
      </c>
      <c r="W34" s="982"/>
      <c r="X34" s="982"/>
      <c r="Y34" s="982"/>
      <c r="Z34" s="982"/>
      <c r="AA34" s="986">
        <f t="shared" si="0"/>
        <v>599</v>
      </c>
      <c r="AB34" s="987"/>
      <c r="AC34" s="987"/>
      <c r="AD34" s="987"/>
      <c r="AE34" s="988"/>
      <c r="AF34" s="981">
        <v>592</v>
      </c>
      <c r="AG34" s="982"/>
      <c r="AH34" s="982"/>
      <c r="AI34" s="982"/>
      <c r="AJ34" s="983"/>
      <c r="AK34" s="915">
        <v>591</v>
      </c>
      <c r="AL34" s="906"/>
      <c r="AM34" s="906"/>
      <c r="AN34" s="906"/>
      <c r="AO34" s="906"/>
      <c r="AP34" s="906">
        <v>8055</v>
      </c>
      <c r="AQ34" s="906"/>
      <c r="AR34" s="906"/>
      <c r="AS34" s="906"/>
      <c r="AT34" s="906"/>
      <c r="AU34" s="906">
        <v>5566</v>
      </c>
      <c r="AV34" s="906"/>
      <c r="AW34" s="906"/>
      <c r="AX34" s="906"/>
      <c r="AY34" s="906"/>
      <c r="AZ34" s="989" t="s">
        <v>542</v>
      </c>
      <c r="BA34" s="990"/>
      <c r="BB34" s="990"/>
      <c r="BC34" s="990"/>
      <c r="BD34" s="991"/>
      <c r="BE34" s="976" t="s">
        <v>544</v>
      </c>
      <c r="BF34" s="976"/>
      <c r="BG34" s="976"/>
      <c r="BH34" s="976"/>
      <c r="BI34" s="977"/>
      <c r="BJ34" s="195"/>
      <c r="BK34" s="195"/>
      <c r="BL34" s="195"/>
      <c r="BM34" s="195"/>
      <c r="BN34" s="195"/>
      <c r="BO34" s="208"/>
      <c r="BP34" s="208"/>
      <c r="BQ34" s="205">
        <v>28</v>
      </c>
      <c r="BR34" s="206"/>
      <c r="BS34" s="949" t="s">
        <v>535</v>
      </c>
      <c r="BT34" s="950"/>
      <c r="BU34" s="950"/>
      <c r="BV34" s="950"/>
      <c r="BW34" s="950"/>
      <c r="BX34" s="950"/>
      <c r="BY34" s="950"/>
      <c r="BZ34" s="950"/>
      <c r="CA34" s="950"/>
      <c r="CB34" s="950"/>
      <c r="CC34" s="950"/>
      <c r="CD34" s="950"/>
      <c r="CE34" s="950"/>
      <c r="CF34" s="950"/>
      <c r="CG34" s="951"/>
      <c r="CH34" s="924">
        <v>-31</v>
      </c>
      <c r="CI34" s="925"/>
      <c r="CJ34" s="925"/>
      <c r="CK34" s="925"/>
      <c r="CL34" s="926"/>
      <c r="CM34" s="924">
        <v>13030</v>
      </c>
      <c r="CN34" s="925"/>
      <c r="CO34" s="925"/>
      <c r="CP34" s="925"/>
      <c r="CQ34" s="926"/>
      <c r="CR34" s="924">
        <v>13895</v>
      </c>
      <c r="CS34" s="925"/>
      <c r="CT34" s="925"/>
      <c r="CU34" s="925"/>
      <c r="CV34" s="926"/>
      <c r="CW34" s="924">
        <v>1802</v>
      </c>
      <c r="CX34" s="925"/>
      <c r="CY34" s="925"/>
      <c r="CZ34" s="925"/>
      <c r="DA34" s="926"/>
      <c r="DB34" s="924" t="s">
        <v>448</v>
      </c>
      <c r="DC34" s="925"/>
      <c r="DD34" s="925"/>
      <c r="DE34" s="925"/>
      <c r="DF34" s="926"/>
      <c r="DG34" s="924" t="s">
        <v>448</v>
      </c>
      <c r="DH34" s="925"/>
      <c r="DI34" s="925"/>
      <c r="DJ34" s="925"/>
      <c r="DK34" s="926"/>
      <c r="DL34" s="924" t="s">
        <v>448</v>
      </c>
      <c r="DM34" s="925"/>
      <c r="DN34" s="925"/>
      <c r="DO34" s="925"/>
      <c r="DP34" s="926"/>
      <c r="DQ34" s="924" t="s">
        <v>448</v>
      </c>
      <c r="DR34" s="925"/>
      <c r="DS34" s="925"/>
      <c r="DT34" s="925"/>
      <c r="DU34" s="926"/>
      <c r="DV34" s="927"/>
      <c r="DW34" s="928"/>
      <c r="DX34" s="928"/>
      <c r="DY34" s="928"/>
      <c r="DZ34" s="929"/>
      <c r="EA34" s="189"/>
    </row>
    <row r="35" spans="1:131" s="190" customFormat="1" ht="26.25" customHeight="1" x14ac:dyDescent="0.15">
      <c r="A35" s="209">
        <v>8</v>
      </c>
      <c r="B35" s="978" t="s">
        <v>359</v>
      </c>
      <c r="C35" s="979"/>
      <c r="D35" s="979"/>
      <c r="E35" s="979"/>
      <c r="F35" s="979"/>
      <c r="G35" s="979"/>
      <c r="H35" s="979"/>
      <c r="I35" s="979"/>
      <c r="J35" s="979"/>
      <c r="K35" s="979"/>
      <c r="L35" s="979"/>
      <c r="M35" s="979"/>
      <c r="N35" s="979"/>
      <c r="O35" s="979"/>
      <c r="P35" s="980"/>
      <c r="Q35" s="985">
        <v>701</v>
      </c>
      <c r="R35" s="982"/>
      <c r="S35" s="982"/>
      <c r="T35" s="982"/>
      <c r="U35" s="982"/>
      <c r="V35" s="982">
        <v>701</v>
      </c>
      <c r="W35" s="982"/>
      <c r="X35" s="982"/>
      <c r="Y35" s="982"/>
      <c r="Z35" s="982"/>
      <c r="AA35" s="986">
        <f t="shared" si="0"/>
        <v>0</v>
      </c>
      <c r="AB35" s="987"/>
      <c r="AC35" s="987"/>
      <c r="AD35" s="987"/>
      <c r="AE35" s="988"/>
      <c r="AF35" s="981">
        <v>1490</v>
      </c>
      <c r="AG35" s="982"/>
      <c r="AH35" s="982"/>
      <c r="AI35" s="982"/>
      <c r="AJ35" s="983"/>
      <c r="AK35" s="915">
        <v>224</v>
      </c>
      <c r="AL35" s="906"/>
      <c r="AM35" s="906"/>
      <c r="AN35" s="906"/>
      <c r="AO35" s="906"/>
      <c r="AP35" s="906">
        <v>4209</v>
      </c>
      <c r="AQ35" s="906"/>
      <c r="AR35" s="906"/>
      <c r="AS35" s="906"/>
      <c r="AT35" s="906"/>
      <c r="AU35" s="906">
        <v>1014</v>
      </c>
      <c r="AV35" s="906"/>
      <c r="AW35" s="906"/>
      <c r="AX35" s="906"/>
      <c r="AY35" s="906"/>
      <c r="AZ35" s="989" t="s">
        <v>542</v>
      </c>
      <c r="BA35" s="990"/>
      <c r="BB35" s="990"/>
      <c r="BC35" s="990"/>
      <c r="BD35" s="991"/>
      <c r="BE35" s="976" t="s">
        <v>544</v>
      </c>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891"/>
      <c r="CI38" s="892"/>
      <c r="CJ38" s="892"/>
      <c r="CK38" s="892"/>
      <c r="CL38" s="893"/>
      <c r="CM38" s="891"/>
      <c r="CN38" s="892"/>
      <c r="CO38" s="892"/>
      <c r="CP38" s="892"/>
      <c r="CQ38" s="893"/>
      <c r="CR38" s="891"/>
      <c r="CS38" s="892"/>
      <c r="CT38" s="892"/>
      <c r="CU38" s="892"/>
      <c r="CV38" s="893"/>
      <c r="CW38" s="891"/>
      <c r="CX38" s="892"/>
      <c r="CY38" s="892"/>
      <c r="CZ38" s="892"/>
      <c r="DA38" s="893"/>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891"/>
      <c r="CI39" s="892"/>
      <c r="CJ39" s="892"/>
      <c r="CK39" s="892"/>
      <c r="CL39" s="893"/>
      <c r="CM39" s="891"/>
      <c r="CN39" s="892"/>
      <c r="CO39" s="892"/>
      <c r="CP39" s="892"/>
      <c r="CQ39" s="893"/>
      <c r="CR39" s="891"/>
      <c r="CS39" s="892"/>
      <c r="CT39" s="892"/>
      <c r="CU39" s="892"/>
      <c r="CV39" s="893"/>
      <c r="CW39" s="891"/>
      <c r="CX39" s="892"/>
      <c r="CY39" s="892"/>
      <c r="CZ39" s="892"/>
      <c r="DA39" s="893"/>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360</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340</v>
      </c>
      <c r="B63" s="879" t="s">
        <v>361</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14562</v>
      </c>
      <c r="AG63" s="894"/>
      <c r="AH63" s="894"/>
      <c r="AI63" s="894"/>
      <c r="AJ63" s="964"/>
      <c r="AK63" s="965"/>
      <c r="AL63" s="898"/>
      <c r="AM63" s="898"/>
      <c r="AN63" s="898"/>
      <c r="AO63" s="898"/>
      <c r="AP63" s="894">
        <v>52614</v>
      </c>
      <c r="AQ63" s="894"/>
      <c r="AR63" s="894"/>
      <c r="AS63" s="894"/>
      <c r="AT63" s="894"/>
      <c r="AU63" s="894">
        <v>23630</v>
      </c>
      <c r="AV63" s="894"/>
      <c r="AW63" s="894"/>
      <c r="AX63" s="894"/>
      <c r="AY63" s="894"/>
      <c r="AZ63" s="959"/>
      <c r="BA63" s="959"/>
      <c r="BB63" s="959"/>
      <c r="BC63" s="959"/>
      <c r="BD63" s="959"/>
      <c r="BE63" s="895"/>
      <c r="BF63" s="895"/>
      <c r="BG63" s="895"/>
      <c r="BH63" s="895"/>
      <c r="BI63" s="896"/>
      <c r="BJ63" s="960" t="s">
        <v>132</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363</v>
      </c>
      <c r="B66" s="931"/>
      <c r="C66" s="931"/>
      <c r="D66" s="931"/>
      <c r="E66" s="931"/>
      <c r="F66" s="931"/>
      <c r="G66" s="931"/>
      <c r="H66" s="931"/>
      <c r="I66" s="931"/>
      <c r="J66" s="931"/>
      <c r="K66" s="931"/>
      <c r="L66" s="931"/>
      <c r="M66" s="931"/>
      <c r="N66" s="931"/>
      <c r="O66" s="931"/>
      <c r="P66" s="932"/>
      <c r="Q66" s="936" t="s">
        <v>344</v>
      </c>
      <c r="R66" s="937"/>
      <c r="S66" s="937"/>
      <c r="T66" s="937"/>
      <c r="U66" s="938"/>
      <c r="V66" s="936" t="s">
        <v>345</v>
      </c>
      <c r="W66" s="937"/>
      <c r="X66" s="937"/>
      <c r="Y66" s="937"/>
      <c r="Z66" s="938"/>
      <c r="AA66" s="936" t="s">
        <v>346</v>
      </c>
      <c r="AB66" s="937"/>
      <c r="AC66" s="937"/>
      <c r="AD66" s="937"/>
      <c r="AE66" s="938"/>
      <c r="AF66" s="942" t="s">
        <v>347</v>
      </c>
      <c r="AG66" s="943"/>
      <c r="AH66" s="943"/>
      <c r="AI66" s="943"/>
      <c r="AJ66" s="944"/>
      <c r="AK66" s="936" t="s">
        <v>348</v>
      </c>
      <c r="AL66" s="931"/>
      <c r="AM66" s="931"/>
      <c r="AN66" s="931"/>
      <c r="AO66" s="932"/>
      <c r="AP66" s="936" t="s">
        <v>349</v>
      </c>
      <c r="AQ66" s="937"/>
      <c r="AR66" s="937"/>
      <c r="AS66" s="937"/>
      <c r="AT66" s="938"/>
      <c r="AU66" s="936" t="s">
        <v>364</v>
      </c>
      <c r="AV66" s="937"/>
      <c r="AW66" s="937"/>
      <c r="AX66" s="937"/>
      <c r="AY66" s="938"/>
      <c r="AZ66" s="936" t="s">
        <v>319</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501</v>
      </c>
      <c r="C68" s="921"/>
      <c r="D68" s="921"/>
      <c r="E68" s="921"/>
      <c r="F68" s="921"/>
      <c r="G68" s="921"/>
      <c r="H68" s="921"/>
      <c r="I68" s="921"/>
      <c r="J68" s="921"/>
      <c r="K68" s="921"/>
      <c r="L68" s="921"/>
      <c r="M68" s="921"/>
      <c r="N68" s="921"/>
      <c r="O68" s="921"/>
      <c r="P68" s="922"/>
      <c r="Q68" s="923">
        <v>4234</v>
      </c>
      <c r="R68" s="917"/>
      <c r="S68" s="917"/>
      <c r="T68" s="917"/>
      <c r="U68" s="917"/>
      <c r="V68" s="917">
        <v>4075</v>
      </c>
      <c r="W68" s="917"/>
      <c r="X68" s="917"/>
      <c r="Y68" s="917"/>
      <c r="Z68" s="917"/>
      <c r="AA68" s="917">
        <v>159</v>
      </c>
      <c r="AB68" s="917"/>
      <c r="AC68" s="917"/>
      <c r="AD68" s="917"/>
      <c r="AE68" s="917"/>
      <c r="AF68" s="917">
        <v>159</v>
      </c>
      <c r="AG68" s="917"/>
      <c r="AH68" s="917"/>
      <c r="AI68" s="917"/>
      <c r="AJ68" s="917"/>
      <c r="AK68" s="917" t="s">
        <v>546</v>
      </c>
      <c r="AL68" s="917"/>
      <c r="AM68" s="917"/>
      <c r="AN68" s="917"/>
      <c r="AO68" s="917"/>
      <c r="AP68" s="917">
        <v>15498</v>
      </c>
      <c r="AQ68" s="917"/>
      <c r="AR68" s="917"/>
      <c r="AS68" s="917"/>
      <c r="AT68" s="917"/>
      <c r="AU68" s="917">
        <v>2543</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502</v>
      </c>
      <c r="C69" s="910"/>
      <c r="D69" s="910"/>
      <c r="E69" s="910"/>
      <c r="F69" s="910"/>
      <c r="G69" s="910"/>
      <c r="H69" s="910"/>
      <c r="I69" s="910"/>
      <c r="J69" s="910"/>
      <c r="K69" s="910"/>
      <c r="L69" s="910"/>
      <c r="M69" s="910"/>
      <c r="N69" s="910"/>
      <c r="O69" s="910"/>
      <c r="P69" s="911"/>
      <c r="Q69" s="912">
        <v>3017</v>
      </c>
      <c r="R69" s="906"/>
      <c r="S69" s="906"/>
      <c r="T69" s="906"/>
      <c r="U69" s="906"/>
      <c r="V69" s="906">
        <v>2858</v>
      </c>
      <c r="W69" s="906"/>
      <c r="X69" s="906"/>
      <c r="Y69" s="906"/>
      <c r="Z69" s="906"/>
      <c r="AA69" s="906">
        <v>159</v>
      </c>
      <c r="AB69" s="906"/>
      <c r="AC69" s="906"/>
      <c r="AD69" s="906"/>
      <c r="AE69" s="906"/>
      <c r="AF69" s="906">
        <v>159</v>
      </c>
      <c r="AG69" s="906"/>
      <c r="AH69" s="906"/>
      <c r="AI69" s="906"/>
      <c r="AJ69" s="906"/>
      <c r="AK69" s="906" t="s">
        <v>548</v>
      </c>
      <c r="AL69" s="906"/>
      <c r="AM69" s="906"/>
      <c r="AN69" s="906"/>
      <c r="AO69" s="906"/>
      <c r="AP69" s="906">
        <v>9988</v>
      </c>
      <c r="AQ69" s="906"/>
      <c r="AR69" s="906"/>
      <c r="AS69" s="906"/>
      <c r="AT69" s="906"/>
      <c r="AU69" s="906">
        <v>2543</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t="s">
        <v>503</v>
      </c>
      <c r="C70" s="910"/>
      <c r="D70" s="910"/>
      <c r="E70" s="910"/>
      <c r="F70" s="910"/>
      <c r="G70" s="910"/>
      <c r="H70" s="910"/>
      <c r="I70" s="910"/>
      <c r="J70" s="910"/>
      <c r="K70" s="910"/>
      <c r="L70" s="910"/>
      <c r="M70" s="910"/>
      <c r="N70" s="910"/>
      <c r="O70" s="910"/>
      <c r="P70" s="911"/>
      <c r="Q70" s="912">
        <v>1217</v>
      </c>
      <c r="R70" s="906"/>
      <c r="S70" s="906"/>
      <c r="T70" s="906"/>
      <c r="U70" s="906"/>
      <c r="V70" s="906">
        <v>1217</v>
      </c>
      <c r="W70" s="906"/>
      <c r="X70" s="906"/>
      <c r="Y70" s="906"/>
      <c r="Z70" s="906"/>
      <c r="AA70" s="906">
        <v>0</v>
      </c>
      <c r="AB70" s="906"/>
      <c r="AC70" s="906"/>
      <c r="AD70" s="906"/>
      <c r="AE70" s="906"/>
      <c r="AF70" s="906">
        <v>0</v>
      </c>
      <c r="AG70" s="906"/>
      <c r="AH70" s="906"/>
      <c r="AI70" s="906"/>
      <c r="AJ70" s="906"/>
      <c r="AK70" s="906" t="s">
        <v>548</v>
      </c>
      <c r="AL70" s="906"/>
      <c r="AM70" s="906"/>
      <c r="AN70" s="906"/>
      <c r="AO70" s="906"/>
      <c r="AP70" s="906">
        <v>5510</v>
      </c>
      <c r="AQ70" s="906"/>
      <c r="AR70" s="906"/>
      <c r="AS70" s="906"/>
      <c r="AT70" s="906"/>
      <c r="AU70" s="906" t="s">
        <v>546</v>
      </c>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t="s">
        <v>504</v>
      </c>
      <c r="C71" s="910"/>
      <c r="D71" s="910"/>
      <c r="E71" s="910"/>
      <c r="F71" s="910"/>
      <c r="G71" s="910"/>
      <c r="H71" s="910"/>
      <c r="I71" s="910"/>
      <c r="J71" s="910"/>
      <c r="K71" s="910"/>
      <c r="L71" s="910"/>
      <c r="M71" s="910"/>
      <c r="N71" s="910"/>
      <c r="O71" s="910"/>
      <c r="P71" s="911"/>
      <c r="Q71" s="912">
        <v>8408</v>
      </c>
      <c r="R71" s="906"/>
      <c r="S71" s="906"/>
      <c r="T71" s="906"/>
      <c r="U71" s="906"/>
      <c r="V71" s="906">
        <v>8403</v>
      </c>
      <c r="W71" s="906"/>
      <c r="X71" s="906"/>
      <c r="Y71" s="906"/>
      <c r="Z71" s="906"/>
      <c r="AA71" s="906">
        <v>5</v>
      </c>
      <c r="AB71" s="906"/>
      <c r="AC71" s="906"/>
      <c r="AD71" s="906"/>
      <c r="AE71" s="906"/>
      <c r="AF71" s="906">
        <v>898</v>
      </c>
      <c r="AG71" s="906"/>
      <c r="AH71" s="906"/>
      <c r="AI71" s="906"/>
      <c r="AJ71" s="906"/>
      <c r="AK71" s="906">
        <v>9</v>
      </c>
      <c r="AL71" s="906"/>
      <c r="AM71" s="906"/>
      <c r="AN71" s="906"/>
      <c r="AO71" s="906"/>
      <c r="AP71" s="906">
        <v>2190</v>
      </c>
      <c r="AQ71" s="906"/>
      <c r="AR71" s="906"/>
      <c r="AS71" s="906"/>
      <c r="AT71" s="906"/>
      <c r="AU71" s="906">
        <v>232</v>
      </c>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t="s">
        <v>502</v>
      </c>
      <c r="C72" s="910"/>
      <c r="D72" s="910"/>
      <c r="E72" s="910"/>
      <c r="F72" s="910"/>
      <c r="G72" s="910"/>
      <c r="H72" s="910"/>
      <c r="I72" s="910"/>
      <c r="J72" s="910"/>
      <c r="K72" s="910"/>
      <c r="L72" s="910"/>
      <c r="M72" s="910"/>
      <c r="N72" s="910"/>
      <c r="O72" s="910"/>
      <c r="P72" s="911"/>
      <c r="Q72" s="912">
        <v>477</v>
      </c>
      <c r="R72" s="906"/>
      <c r="S72" s="906"/>
      <c r="T72" s="906"/>
      <c r="U72" s="906"/>
      <c r="V72" s="906">
        <v>476</v>
      </c>
      <c r="W72" s="906"/>
      <c r="X72" s="906"/>
      <c r="Y72" s="906"/>
      <c r="Z72" s="906"/>
      <c r="AA72" s="906">
        <v>2</v>
      </c>
      <c r="AB72" s="906"/>
      <c r="AC72" s="906"/>
      <c r="AD72" s="906"/>
      <c r="AE72" s="906"/>
      <c r="AF72" s="906">
        <v>2</v>
      </c>
      <c r="AG72" s="906"/>
      <c r="AH72" s="906"/>
      <c r="AI72" s="906"/>
      <c r="AJ72" s="906"/>
      <c r="AK72" s="906">
        <v>2</v>
      </c>
      <c r="AL72" s="906"/>
      <c r="AM72" s="906"/>
      <c r="AN72" s="906"/>
      <c r="AO72" s="906"/>
      <c r="AP72" s="906">
        <v>438</v>
      </c>
      <c r="AQ72" s="906"/>
      <c r="AR72" s="906"/>
      <c r="AS72" s="906"/>
      <c r="AT72" s="906"/>
      <c r="AU72" s="906" t="s">
        <v>546</v>
      </c>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t="s">
        <v>505</v>
      </c>
      <c r="C73" s="910"/>
      <c r="D73" s="910"/>
      <c r="E73" s="910"/>
      <c r="F73" s="910"/>
      <c r="G73" s="910"/>
      <c r="H73" s="910"/>
      <c r="I73" s="910"/>
      <c r="J73" s="910"/>
      <c r="K73" s="910"/>
      <c r="L73" s="910"/>
      <c r="M73" s="910"/>
      <c r="N73" s="910"/>
      <c r="O73" s="910"/>
      <c r="P73" s="911"/>
      <c r="Q73" s="912">
        <v>636</v>
      </c>
      <c r="R73" s="906"/>
      <c r="S73" s="906"/>
      <c r="T73" s="906"/>
      <c r="U73" s="906"/>
      <c r="V73" s="906">
        <v>632</v>
      </c>
      <c r="W73" s="906"/>
      <c r="X73" s="906"/>
      <c r="Y73" s="906"/>
      <c r="Z73" s="906"/>
      <c r="AA73" s="906">
        <v>4</v>
      </c>
      <c r="AB73" s="906"/>
      <c r="AC73" s="906"/>
      <c r="AD73" s="906"/>
      <c r="AE73" s="906"/>
      <c r="AF73" s="906">
        <v>1</v>
      </c>
      <c r="AG73" s="906"/>
      <c r="AH73" s="906"/>
      <c r="AI73" s="906"/>
      <c r="AJ73" s="906"/>
      <c r="AK73" s="906" t="s">
        <v>548</v>
      </c>
      <c r="AL73" s="906"/>
      <c r="AM73" s="906"/>
      <c r="AN73" s="906"/>
      <c r="AO73" s="906"/>
      <c r="AP73" s="906" t="s">
        <v>548</v>
      </c>
      <c r="AQ73" s="906"/>
      <c r="AR73" s="906"/>
      <c r="AS73" s="906"/>
      <c r="AT73" s="906"/>
      <c r="AU73" s="906" t="s">
        <v>547</v>
      </c>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t="s">
        <v>506</v>
      </c>
      <c r="C74" s="910"/>
      <c r="D74" s="910"/>
      <c r="E74" s="910"/>
      <c r="F74" s="910"/>
      <c r="G74" s="910"/>
      <c r="H74" s="910"/>
      <c r="I74" s="910"/>
      <c r="J74" s="910"/>
      <c r="K74" s="910"/>
      <c r="L74" s="910"/>
      <c r="M74" s="910"/>
      <c r="N74" s="910"/>
      <c r="O74" s="910"/>
      <c r="P74" s="911"/>
      <c r="Q74" s="912">
        <v>3373</v>
      </c>
      <c r="R74" s="906"/>
      <c r="S74" s="906"/>
      <c r="T74" s="906"/>
      <c r="U74" s="906"/>
      <c r="V74" s="906">
        <v>3328</v>
      </c>
      <c r="W74" s="906"/>
      <c r="X74" s="906"/>
      <c r="Y74" s="906"/>
      <c r="Z74" s="906"/>
      <c r="AA74" s="906">
        <v>44</v>
      </c>
      <c r="AB74" s="906"/>
      <c r="AC74" s="906"/>
      <c r="AD74" s="906"/>
      <c r="AE74" s="906"/>
      <c r="AF74" s="906">
        <v>44</v>
      </c>
      <c r="AG74" s="906"/>
      <c r="AH74" s="906"/>
      <c r="AI74" s="906"/>
      <c r="AJ74" s="906"/>
      <c r="AK74" s="906">
        <v>7</v>
      </c>
      <c r="AL74" s="906"/>
      <c r="AM74" s="906"/>
      <c r="AN74" s="906"/>
      <c r="AO74" s="906"/>
      <c r="AP74" s="906" t="s">
        <v>548</v>
      </c>
      <c r="AQ74" s="906"/>
      <c r="AR74" s="906"/>
      <c r="AS74" s="906"/>
      <c r="AT74" s="906"/>
      <c r="AU74" s="906" t="s">
        <v>547</v>
      </c>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t="s">
        <v>507</v>
      </c>
      <c r="C75" s="910"/>
      <c r="D75" s="910"/>
      <c r="E75" s="910"/>
      <c r="F75" s="910"/>
      <c r="G75" s="910"/>
      <c r="H75" s="910"/>
      <c r="I75" s="910"/>
      <c r="J75" s="910"/>
      <c r="K75" s="910"/>
      <c r="L75" s="910"/>
      <c r="M75" s="910"/>
      <c r="N75" s="910"/>
      <c r="O75" s="910"/>
      <c r="P75" s="911"/>
      <c r="Q75" s="913">
        <v>3150</v>
      </c>
      <c r="R75" s="914"/>
      <c r="S75" s="914"/>
      <c r="T75" s="914"/>
      <c r="U75" s="915"/>
      <c r="V75" s="916">
        <v>3158</v>
      </c>
      <c r="W75" s="914"/>
      <c r="X75" s="914"/>
      <c r="Y75" s="914"/>
      <c r="Z75" s="915"/>
      <c r="AA75" s="916">
        <v>-9</v>
      </c>
      <c r="AB75" s="914"/>
      <c r="AC75" s="914"/>
      <c r="AD75" s="914"/>
      <c r="AE75" s="915"/>
      <c r="AF75" s="916">
        <v>750</v>
      </c>
      <c r="AG75" s="914"/>
      <c r="AH75" s="914"/>
      <c r="AI75" s="914"/>
      <c r="AJ75" s="915"/>
      <c r="AK75" s="916" t="s">
        <v>548</v>
      </c>
      <c r="AL75" s="914"/>
      <c r="AM75" s="914"/>
      <c r="AN75" s="914"/>
      <c r="AO75" s="915"/>
      <c r="AP75" s="916">
        <v>1224</v>
      </c>
      <c r="AQ75" s="914"/>
      <c r="AR75" s="914"/>
      <c r="AS75" s="914"/>
      <c r="AT75" s="915"/>
      <c r="AU75" s="916">
        <v>161</v>
      </c>
      <c r="AV75" s="914"/>
      <c r="AW75" s="914"/>
      <c r="AX75" s="914"/>
      <c r="AY75" s="915"/>
      <c r="AZ75" s="907" t="s">
        <v>545</v>
      </c>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t="s">
        <v>508</v>
      </c>
      <c r="C76" s="910"/>
      <c r="D76" s="910"/>
      <c r="E76" s="910"/>
      <c r="F76" s="910"/>
      <c r="G76" s="910"/>
      <c r="H76" s="910"/>
      <c r="I76" s="910"/>
      <c r="J76" s="910"/>
      <c r="K76" s="910"/>
      <c r="L76" s="910"/>
      <c r="M76" s="910"/>
      <c r="N76" s="910"/>
      <c r="O76" s="910"/>
      <c r="P76" s="911"/>
      <c r="Q76" s="913">
        <v>773</v>
      </c>
      <c r="R76" s="914"/>
      <c r="S76" s="914"/>
      <c r="T76" s="914"/>
      <c r="U76" s="915"/>
      <c r="V76" s="916">
        <v>808</v>
      </c>
      <c r="W76" s="914"/>
      <c r="X76" s="914"/>
      <c r="Y76" s="914"/>
      <c r="Z76" s="915"/>
      <c r="AA76" s="916">
        <v>-35</v>
      </c>
      <c r="AB76" s="914"/>
      <c r="AC76" s="914"/>
      <c r="AD76" s="914"/>
      <c r="AE76" s="915"/>
      <c r="AF76" s="916">
        <v>101</v>
      </c>
      <c r="AG76" s="914"/>
      <c r="AH76" s="914"/>
      <c r="AI76" s="914"/>
      <c r="AJ76" s="915"/>
      <c r="AK76" s="916" t="s">
        <v>546</v>
      </c>
      <c r="AL76" s="914"/>
      <c r="AM76" s="914"/>
      <c r="AN76" s="914"/>
      <c r="AO76" s="915"/>
      <c r="AP76" s="916">
        <v>528</v>
      </c>
      <c r="AQ76" s="914"/>
      <c r="AR76" s="914"/>
      <c r="AS76" s="914"/>
      <c r="AT76" s="915"/>
      <c r="AU76" s="916">
        <v>71</v>
      </c>
      <c r="AV76" s="914"/>
      <c r="AW76" s="914"/>
      <c r="AX76" s="914"/>
      <c r="AY76" s="915"/>
      <c r="AZ76" s="907" t="s">
        <v>545</v>
      </c>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340</v>
      </c>
      <c r="B88" s="879" t="s">
        <v>365</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f>AF68+AF71</f>
        <v>1057</v>
      </c>
      <c r="AG88" s="894"/>
      <c r="AH88" s="894"/>
      <c r="AI88" s="894"/>
      <c r="AJ88" s="894"/>
      <c r="AK88" s="898"/>
      <c r="AL88" s="898"/>
      <c r="AM88" s="898"/>
      <c r="AN88" s="898"/>
      <c r="AO88" s="898"/>
      <c r="AP88" s="894">
        <f>AP68+AP71</f>
        <v>17688</v>
      </c>
      <c r="AQ88" s="894"/>
      <c r="AR88" s="894"/>
      <c r="AS88" s="894"/>
      <c r="AT88" s="894"/>
      <c r="AU88" s="894">
        <f>AU68+AU71</f>
        <v>2775</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879" t="s">
        <v>366</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20072</v>
      </c>
      <c r="CS102" s="886"/>
      <c r="CT102" s="886"/>
      <c r="CU102" s="886"/>
      <c r="CV102" s="887"/>
      <c r="CW102" s="885">
        <v>4203</v>
      </c>
      <c r="CX102" s="886"/>
      <c r="CY102" s="886"/>
      <c r="CZ102" s="886"/>
      <c r="DA102" s="887"/>
      <c r="DB102" s="885">
        <v>35971</v>
      </c>
      <c r="DC102" s="886"/>
      <c r="DD102" s="886"/>
      <c r="DE102" s="886"/>
      <c r="DF102" s="887"/>
      <c r="DG102" s="885">
        <v>4789</v>
      </c>
      <c r="DH102" s="886"/>
      <c r="DI102" s="886"/>
      <c r="DJ102" s="886"/>
      <c r="DK102" s="887"/>
      <c r="DL102" s="885">
        <v>23980</v>
      </c>
      <c r="DM102" s="886"/>
      <c r="DN102" s="886"/>
      <c r="DO102" s="886"/>
      <c r="DP102" s="887"/>
      <c r="DQ102" s="885">
        <v>21427</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367</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368</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371</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372</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373</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374</v>
      </c>
      <c r="AB109" s="827"/>
      <c r="AC109" s="827"/>
      <c r="AD109" s="827"/>
      <c r="AE109" s="828"/>
      <c r="AF109" s="829" t="s">
        <v>275</v>
      </c>
      <c r="AG109" s="827"/>
      <c r="AH109" s="827"/>
      <c r="AI109" s="827"/>
      <c r="AJ109" s="828"/>
      <c r="AK109" s="829" t="s">
        <v>274</v>
      </c>
      <c r="AL109" s="827"/>
      <c r="AM109" s="827"/>
      <c r="AN109" s="827"/>
      <c r="AO109" s="828"/>
      <c r="AP109" s="829" t="s">
        <v>375</v>
      </c>
      <c r="AQ109" s="827"/>
      <c r="AR109" s="827"/>
      <c r="AS109" s="827"/>
      <c r="AT109" s="858"/>
      <c r="AU109" s="826" t="s">
        <v>373</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374</v>
      </c>
      <c r="BR109" s="827"/>
      <c r="BS109" s="827"/>
      <c r="BT109" s="827"/>
      <c r="BU109" s="828"/>
      <c r="BV109" s="829" t="s">
        <v>275</v>
      </c>
      <c r="BW109" s="827"/>
      <c r="BX109" s="827"/>
      <c r="BY109" s="827"/>
      <c r="BZ109" s="828"/>
      <c r="CA109" s="829" t="s">
        <v>274</v>
      </c>
      <c r="CB109" s="827"/>
      <c r="CC109" s="827"/>
      <c r="CD109" s="827"/>
      <c r="CE109" s="828"/>
      <c r="CF109" s="867" t="s">
        <v>375</v>
      </c>
      <c r="CG109" s="867"/>
      <c r="CH109" s="867"/>
      <c r="CI109" s="867"/>
      <c r="CJ109" s="867"/>
      <c r="CK109" s="829" t="s">
        <v>376</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374</v>
      </c>
      <c r="DH109" s="827"/>
      <c r="DI109" s="827"/>
      <c r="DJ109" s="827"/>
      <c r="DK109" s="828"/>
      <c r="DL109" s="829" t="s">
        <v>275</v>
      </c>
      <c r="DM109" s="827"/>
      <c r="DN109" s="827"/>
      <c r="DO109" s="827"/>
      <c r="DP109" s="828"/>
      <c r="DQ109" s="829" t="s">
        <v>274</v>
      </c>
      <c r="DR109" s="827"/>
      <c r="DS109" s="827"/>
      <c r="DT109" s="827"/>
      <c r="DU109" s="828"/>
      <c r="DV109" s="829" t="s">
        <v>375</v>
      </c>
      <c r="DW109" s="827"/>
      <c r="DX109" s="827"/>
      <c r="DY109" s="827"/>
      <c r="DZ109" s="858"/>
    </row>
    <row r="110" spans="1:131" s="189" customFormat="1" ht="26.25" customHeight="1" x14ac:dyDescent="0.15">
      <c r="A110" s="694" t="s">
        <v>377</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86413226</v>
      </c>
      <c r="AB110" s="812"/>
      <c r="AC110" s="812"/>
      <c r="AD110" s="812"/>
      <c r="AE110" s="813"/>
      <c r="AF110" s="814">
        <v>84507122</v>
      </c>
      <c r="AG110" s="812"/>
      <c r="AH110" s="812"/>
      <c r="AI110" s="812"/>
      <c r="AJ110" s="813"/>
      <c r="AK110" s="814">
        <v>71817278</v>
      </c>
      <c r="AL110" s="812"/>
      <c r="AM110" s="812"/>
      <c r="AN110" s="812"/>
      <c r="AO110" s="813"/>
      <c r="AP110" s="815">
        <v>32.299999999999997</v>
      </c>
      <c r="AQ110" s="816"/>
      <c r="AR110" s="816"/>
      <c r="AS110" s="816"/>
      <c r="AT110" s="817"/>
      <c r="AU110" s="859" t="s">
        <v>55</v>
      </c>
      <c r="AV110" s="860"/>
      <c r="AW110" s="860"/>
      <c r="AX110" s="860"/>
      <c r="AY110" s="861"/>
      <c r="AZ110" s="753" t="s">
        <v>378</v>
      </c>
      <c r="BA110" s="695"/>
      <c r="BB110" s="695"/>
      <c r="BC110" s="695"/>
      <c r="BD110" s="695"/>
      <c r="BE110" s="695"/>
      <c r="BF110" s="695"/>
      <c r="BG110" s="695"/>
      <c r="BH110" s="695"/>
      <c r="BI110" s="695"/>
      <c r="BJ110" s="695"/>
      <c r="BK110" s="695"/>
      <c r="BL110" s="695"/>
      <c r="BM110" s="695"/>
      <c r="BN110" s="695"/>
      <c r="BO110" s="695"/>
      <c r="BP110" s="696"/>
      <c r="BQ110" s="736">
        <v>1033870482</v>
      </c>
      <c r="BR110" s="737"/>
      <c r="BS110" s="737"/>
      <c r="BT110" s="737"/>
      <c r="BU110" s="737"/>
      <c r="BV110" s="737">
        <v>1022190442</v>
      </c>
      <c r="BW110" s="737"/>
      <c r="BX110" s="737"/>
      <c r="BY110" s="737"/>
      <c r="BZ110" s="737"/>
      <c r="CA110" s="737">
        <v>1008691995</v>
      </c>
      <c r="CB110" s="737"/>
      <c r="CC110" s="737"/>
      <c r="CD110" s="737"/>
      <c r="CE110" s="737"/>
      <c r="CF110" s="800">
        <v>453</v>
      </c>
      <c r="CG110" s="801"/>
      <c r="CH110" s="801"/>
      <c r="CI110" s="801"/>
      <c r="CJ110" s="801"/>
      <c r="CK110" s="855" t="s">
        <v>379</v>
      </c>
      <c r="CL110" s="803"/>
      <c r="CM110" s="808" t="s">
        <v>380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559898</v>
      </c>
      <c r="DH110" s="737"/>
      <c r="DI110" s="737"/>
      <c r="DJ110" s="737"/>
      <c r="DK110" s="737"/>
      <c r="DL110" s="737">
        <v>505984</v>
      </c>
      <c r="DM110" s="737"/>
      <c r="DN110" s="737"/>
      <c r="DO110" s="737"/>
      <c r="DP110" s="737"/>
      <c r="DQ110" s="737">
        <v>449715</v>
      </c>
      <c r="DR110" s="737"/>
      <c r="DS110" s="737"/>
      <c r="DT110" s="737"/>
      <c r="DU110" s="737"/>
      <c r="DV110" s="738">
        <v>0.2</v>
      </c>
      <c r="DW110" s="738"/>
      <c r="DX110" s="738"/>
      <c r="DY110" s="738"/>
      <c r="DZ110" s="739"/>
    </row>
    <row r="111" spans="1:131" s="189" customFormat="1" ht="26.25" customHeight="1" x14ac:dyDescent="0.15">
      <c r="A111" s="715" t="s">
        <v>381</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132</v>
      </c>
      <c r="AB111" s="849"/>
      <c r="AC111" s="849"/>
      <c r="AD111" s="849"/>
      <c r="AE111" s="850"/>
      <c r="AF111" s="851" t="s">
        <v>132</v>
      </c>
      <c r="AG111" s="849"/>
      <c r="AH111" s="849"/>
      <c r="AI111" s="849"/>
      <c r="AJ111" s="850"/>
      <c r="AK111" s="851" t="s">
        <v>132</v>
      </c>
      <c r="AL111" s="849"/>
      <c r="AM111" s="849"/>
      <c r="AN111" s="849"/>
      <c r="AO111" s="850"/>
      <c r="AP111" s="852" t="s">
        <v>132</v>
      </c>
      <c r="AQ111" s="853"/>
      <c r="AR111" s="853"/>
      <c r="AS111" s="853"/>
      <c r="AT111" s="854"/>
      <c r="AU111" s="862"/>
      <c r="AV111" s="863"/>
      <c r="AW111" s="863"/>
      <c r="AX111" s="863"/>
      <c r="AY111" s="864"/>
      <c r="AZ111" s="704" t="s">
        <v>382</v>
      </c>
      <c r="BA111" s="705"/>
      <c r="BB111" s="705"/>
      <c r="BC111" s="705"/>
      <c r="BD111" s="705"/>
      <c r="BE111" s="705"/>
      <c r="BF111" s="705"/>
      <c r="BG111" s="705"/>
      <c r="BH111" s="705"/>
      <c r="BI111" s="705"/>
      <c r="BJ111" s="705"/>
      <c r="BK111" s="705"/>
      <c r="BL111" s="705"/>
      <c r="BM111" s="705"/>
      <c r="BN111" s="705"/>
      <c r="BO111" s="705"/>
      <c r="BP111" s="706"/>
      <c r="BQ111" s="707">
        <v>10559210</v>
      </c>
      <c r="BR111" s="708"/>
      <c r="BS111" s="708"/>
      <c r="BT111" s="708"/>
      <c r="BU111" s="708"/>
      <c r="BV111" s="708">
        <v>9442261</v>
      </c>
      <c r="BW111" s="708"/>
      <c r="BX111" s="708"/>
      <c r="BY111" s="708"/>
      <c r="BZ111" s="708"/>
      <c r="CA111" s="708">
        <v>8441086</v>
      </c>
      <c r="CB111" s="708"/>
      <c r="CC111" s="708"/>
      <c r="CD111" s="708"/>
      <c r="CE111" s="708"/>
      <c r="CF111" s="789">
        <v>3.8</v>
      </c>
      <c r="CG111" s="790"/>
      <c r="CH111" s="790"/>
      <c r="CI111" s="790"/>
      <c r="CJ111" s="790"/>
      <c r="CK111" s="856"/>
      <c r="CL111" s="805"/>
      <c r="CM111" s="740" t="s">
        <v>383</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132</v>
      </c>
      <c r="DH111" s="708"/>
      <c r="DI111" s="708"/>
      <c r="DJ111" s="708"/>
      <c r="DK111" s="708"/>
      <c r="DL111" s="708" t="s">
        <v>132</v>
      </c>
      <c r="DM111" s="708"/>
      <c r="DN111" s="708"/>
      <c r="DO111" s="708"/>
      <c r="DP111" s="708"/>
      <c r="DQ111" s="708" t="s">
        <v>132</v>
      </c>
      <c r="DR111" s="708"/>
      <c r="DS111" s="708"/>
      <c r="DT111" s="708"/>
      <c r="DU111" s="708"/>
      <c r="DV111" s="760" t="s">
        <v>132</v>
      </c>
      <c r="DW111" s="760"/>
      <c r="DX111" s="760"/>
      <c r="DY111" s="760"/>
      <c r="DZ111" s="761"/>
    </row>
    <row r="112" spans="1:131" s="189" customFormat="1" ht="26.25" customHeight="1" x14ac:dyDescent="0.15">
      <c r="A112" s="841" t="s">
        <v>384</v>
      </c>
      <c r="B112" s="842"/>
      <c r="C112" s="705" t="s">
        <v>385</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4300793</v>
      </c>
      <c r="AB112" s="721"/>
      <c r="AC112" s="721"/>
      <c r="AD112" s="721"/>
      <c r="AE112" s="722"/>
      <c r="AF112" s="723">
        <v>5009680</v>
      </c>
      <c r="AG112" s="721"/>
      <c r="AH112" s="721"/>
      <c r="AI112" s="721"/>
      <c r="AJ112" s="722"/>
      <c r="AK112" s="723">
        <v>6123586</v>
      </c>
      <c r="AL112" s="721"/>
      <c r="AM112" s="721"/>
      <c r="AN112" s="721"/>
      <c r="AO112" s="722"/>
      <c r="AP112" s="691">
        <v>2.8</v>
      </c>
      <c r="AQ112" s="692"/>
      <c r="AR112" s="692"/>
      <c r="AS112" s="692"/>
      <c r="AT112" s="693"/>
      <c r="AU112" s="862"/>
      <c r="AV112" s="863"/>
      <c r="AW112" s="863"/>
      <c r="AX112" s="863"/>
      <c r="AY112" s="864"/>
      <c r="AZ112" s="704" t="s">
        <v>386</v>
      </c>
      <c r="BA112" s="705"/>
      <c r="BB112" s="705"/>
      <c r="BC112" s="705"/>
      <c r="BD112" s="705"/>
      <c r="BE112" s="705"/>
      <c r="BF112" s="705"/>
      <c r="BG112" s="705"/>
      <c r="BH112" s="705"/>
      <c r="BI112" s="705"/>
      <c r="BJ112" s="705"/>
      <c r="BK112" s="705"/>
      <c r="BL112" s="705"/>
      <c r="BM112" s="705"/>
      <c r="BN112" s="705"/>
      <c r="BO112" s="705"/>
      <c r="BP112" s="706"/>
      <c r="BQ112" s="707">
        <v>27118983</v>
      </c>
      <c r="BR112" s="708"/>
      <c r="BS112" s="708"/>
      <c r="BT112" s="708"/>
      <c r="BU112" s="708"/>
      <c r="BV112" s="708">
        <v>25243634</v>
      </c>
      <c r="BW112" s="708"/>
      <c r="BX112" s="708"/>
      <c r="BY112" s="708"/>
      <c r="BZ112" s="708"/>
      <c r="CA112" s="708">
        <v>23629999</v>
      </c>
      <c r="CB112" s="708"/>
      <c r="CC112" s="708"/>
      <c r="CD112" s="708"/>
      <c r="CE112" s="708"/>
      <c r="CF112" s="789">
        <v>10.6</v>
      </c>
      <c r="CG112" s="790"/>
      <c r="CH112" s="790"/>
      <c r="CI112" s="790"/>
      <c r="CJ112" s="790"/>
      <c r="CK112" s="856"/>
      <c r="CL112" s="805"/>
      <c r="CM112" s="740" t="s">
        <v>387</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t="s">
        <v>132</v>
      </c>
      <c r="DH112" s="708"/>
      <c r="DI112" s="708"/>
      <c r="DJ112" s="708"/>
      <c r="DK112" s="708"/>
      <c r="DL112" s="708" t="s">
        <v>132</v>
      </c>
      <c r="DM112" s="708"/>
      <c r="DN112" s="708"/>
      <c r="DO112" s="708"/>
      <c r="DP112" s="708"/>
      <c r="DQ112" s="708" t="s">
        <v>132</v>
      </c>
      <c r="DR112" s="708"/>
      <c r="DS112" s="708"/>
      <c r="DT112" s="708"/>
      <c r="DU112" s="708"/>
      <c r="DV112" s="760" t="s">
        <v>132</v>
      </c>
      <c r="DW112" s="760"/>
      <c r="DX112" s="760"/>
      <c r="DY112" s="760"/>
      <c r="DZ112" s="761"/>
    </row>
    <row r="113" spans="1:130" s="189" customFormat="1" ht="26.25" customHeight="1" x14ac:dyDescent="0.15">
      <c r="A113" s="843"/>
      <c r="B113" s="844"/>
      <c r="C113" s="705" t="s">
        <v>388</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2384567</v>
      </c>
      <c r="AB113" s="721"/>
      <c r="AC113" s="721"/>
      <c r="AD113" s="721"/>
      <c r="AE113" s="722"/>
      <c r="AF113" s="723">
        <v>2369462</v>
      </c>
      <c r="AG113" s="721"/>
      <c r="AH113" s="721"/>
      <c r="AI113" s="721"/>
      <c r="AJ113" s="722"/>
      <c r="AK113" s="723">
        <v>2576006</v>
      </c>
      <c r="AL113" s="721"/>
      <c r="AM113" s="721"/>
      <c r="AN113" s="721"/>
      <c r="AO113" s="722"/>
      <c r="AP113" s="691">
        <v>1.2</v>
      </c>
      <c r="AQ113" s="692"/>
      <c r="AR113" s="692"/>
      <c r="AS113" s="692"/>
      <c r="AT113" s="693"/>
      <c r="AU113" s="862"/>
      <c r="AV113" s="863"/>
      <c r="AW113" s="863"/>
      <c r="AX113" s="863"/>
      <c r="AY113" s="864"/>
      <c r="AZ113" s="704" t="s">
        <v>389</v>
      </c>
      <c r="BA113" s="705"/>
      <c r="BB113" s="705"/>
      <c r="BC113" s="705"/>
      <c r="BD113" s="705"/>
      <c r="BE113" s="705"/>
      <c r="BF113" s="705"/>
      <c r="BG113" s="705"/>
      <c r="BH113" s="705"/>
      <c r="BI113" s="705"/>
      <c r="BJ113" s="705"/>
      <c r="BK113" s="705"/>
      <c r="BL113" s="705"/>
      <c r="BM113" s="705"/>
      <c r="BN113" s="705"/>
      <c r="BO113" s="705"/>
      <c r="BP113" s="706"/>
      <c r="BQ113" s="707">
        <v>3460376</v>
      </c>
      <c r="BR113" s="708"/>
      <c r="BS113" s="708"/>
      <c r="BT113" s="708"/>
      <c r="BU113" s="708"/>
      <c r="BV113" s="708">
        <v>3095019</v>
      </c>
      <c r="BW113" s="708"/>
      <c r="BX113" s="708"/>
      <c r="BY113" s="708"/>
      <c r="BZ113" s="708"/>
      <c r="CA113" s="708">
        <v>2775373</v>
      </c>
      <c r="CB113" s="708"/>
      <c r="CC113" s="708"/>
      <c r="CD113" s="708"/>
      <c r="CE113" s="708"/>
      <c r="CF113" s="789">
        <v>1.2</v>
      </c>
      <c r="CG113" s="790"/>
      <c r="CH113" s="790"/>
      <c r="CI113" s="790"/>
      <c r="CJ113" s="790"/>
      <c r="CK113" s="856"/>
      <c r="CL113" s="805"/>
      <c r="CM113" s="740" t="s">
        <v>390</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2439082</v>
      </c>
      <c r="DH113" s="708"/>
      <c r="DI113" s="708"/>
      <c r="DJ113" s="708"/>
      <c r="DK113" s="708"/>
      <c r="DL113" s="708">
        <v>2203719</v>
      </c>
      <c r="DM113" s="708"/>
      <c r="DN113" s="708"/>
      <c r="DO113" s="708"/>
      <c r="DP113" s="708"/>
      <c r="DQ113" s="708">
        <v>1976056</v>
      </c>
      <c r="DR113" s="708"/>
      <c r="DS113" s="708"/>
      <c r="DT113" s="708"/>
      <c r="DU113" s="708"/>
      <c r="DV113" s="760">
        <v>0.9</v>
      </c>
      <c r="DW113" s="760"/>
      <c r="DX113" s="760"/>
      <c r="DY113" s="760"/>
      <c r="DZ113" s="761"/>
    </row>
    <row r="114" spans="1:130" s="189" customFormat="1" ht="26.25" customHeight="1" x14ac:dyDescent="0.15">
      <c r="A114" s="843"/>
      <c r="B114" s="844"/>
      <c r="C114" s="705" t="s">
        <v>391</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506547</v>
      </c>
      <c r="AB114" s="721"/>
      <c r="AC114" s="721"/>
      <c r="AD114" s="721"/>
      <c r="AE114" s="722"/>
      <c r="AF114" s="723">
        <v>498168</v>
      </c>
      <c r="AG114" s="721"/>
      <c r="AH114" s="721"/>
      <c r="AI114" s="721"/>
      <c r="AJ114" s="722"/>
      <c r="AK114" s="723">
        <v>470573</v>
      </c>
      <c r="AL114" s="721"/>
      <c r="AM114" s="721"/>
      <c r="AN114" s="721"/>
      <c r="AO114" s="722"/>
      <c r="AP114" s="691">
        <v>0.2</v>
      </c>
      <c r="AQ114" s="692"/>
      <c r="AR114" s="692"/>
      <c r="AS114" s="692"/>
      <c r="AT114" s="693"/>
      <c r="AU114" s="862"/>
      <c r="AV114" s="863"/>
      <c r="AW114" s="863"/>
      <c r="AX114" s="863"/>
      <c r="AY114" s="864"/>
      <c r="AZ114" s="704" t="s">
        <v>392</v>
      </c>
      <c r="BA114" s="705"/>
      <c r="BB114" s="705"/>
      <c r="BC114" s="705"/>
      <c r="BD114" s="705"/>
      <c r="BE114" s="705"/>
      <c r="BF114" s="705"/>
      <c r="BG114" s="705"/>
      <c r="BH114" s="705"/>
      <c r="BI114" s="705"/>
      <c r="BJ114" s="705"/>
      <c r="BK114" s="705"/>
      <c r="BL114" s="705"/>
      <c r="BM114" s="705"/>
      <c r="BN114" s="705"/>
      <c r="BO114" s="705"/>
      <c r="BP114" s="706"/>
      <c r="BQ114" s="707">
        <v>130406404</v>
      </c>
      <c r="BR114" s="708"/>
      <c r="BS114" s="708"/>
      <c r="BT114" s="708"/>
      <c r="BU114" s="708"/>
      <c r="BV114" s="708">
        <v>122050165</v>
      </c>
      <c r="BW114" s="708"/>
      <c r="BX114" s="708"/>
      <c r="BY114" s="708"/>
      <c r="BZ114" s="708"/>
      <c r="CA114" s="708">
        <v>117016399</v>
      </c>
      <c r="CB114" s="708"/>
      <c r="CC114" s="708"/>
      <c r="CD114" s="708"/>
      <c r="CE114" s="708"/>
      <c r="CF114" s="789">
        <v>52.6</v>
      </c>
      <c r="CG114" s="790"/>
      <c r="CH114" s="790"/>
      <c r="CI114" s="790"/>
      <c r="CJ114" s="790"/>
      <c r="CK114" s="856"/>
      <c r="CL114" s="805"/>
      <c r="CM114" s="740" t="s">
        <v>393</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148355</v>
      </c>
      <c r="DH114" s="708"/>
      <c r="DI114" s="708"/>
      <c r="DJ114" s="708"/>
      <c r="DK114" s="708"/>
      <c r="DL114" s="708">
        <v>116032</v>
      </c>
      <c r="DM114" s="708"/>
      <c r="DN114" s="708"/>
      <c r="DO114" s="708"/>
      <c r="DP114" s="708"/>
      <c r="DQ114" s="708">
        <v>83473</v>
      </c>
      <c r="DR114" s="708"/>
      <c r="DS114" s="708"/>
      <c r="DT114" s="708"/>
      <c r="DU114" s="708"/>
      <c r="DV114" s="760">
        <v>0</v>
      </c>
      <c r="DW114" s="760"/>
      <c r="DX114" s="760"/>
      <c r="DY114" s="760"/>
      <c r="DZ114" s="761"/>
    </row>
    <row r="115" spans="1:130" s="189" customFormat="1" ht="26.25" customHeight="1" x14ac:dyDescent="0.15">
      <c r="A115" s="843"/>
      <c r="B115" s="844"/>
      <c r="C115" s="705" t="s">
        <v>394</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1029740</v>
      </c>
      <c r="AB115" s="721"/>
      <c r="AC115" s="721"/>
      <c r="AD115" s="721"/>
      <c r="AE115" s="722"/>
      <c r="AF115" s="723">
        <v>992356</v>
      </c>
      <c r="AG115" s="721"/>
      <c r="AH115" s="721"/>
      <c r="AI115" s="721"/>
      <c r="AJ115" s="722"/>
      <c r="AK115" s="723">
        <v>989128</v>
      </c>
      <c r="AL115" s="721"/>
      <c r="AM115" s="721"/>
      <c r="AN115" s="721"/>
      <c r="AO115" s="722"/>
      <c r="AP115" s="691">
        <v>0.4</v>
      </c>
      <c r="AQ115" s="692"/>
      <c r="AR115" s="692"/>
      <c r="AS115" s="692"/>
      <c r="AT115" s="693"/>
      <c r="AU115" s="862"/>
      <c r="AV115" s="863"/>
      <c r="AW115" s="863"/>
      <c r="AX115" s="863"/>
      <c r="AY115" s="864"/>
      <c r="AZ115" s="704" t="s">
        <v>395</v>
      </c>
      <c r="BA115" s="705"/>
      <c r="BB115" s="705"/>
      <c r="BC115" s="705"/>
      <c r="BD115" s="705"/>
      <c r="BE115" s="705"/>
      <c r="BF115" s="705"/>
      <c r="BG115" s="705"/>
      <c r="BH115" s="705"/>
      <c r="BI115" s="705"/>
      <c r="BJ115" s="705"/>
      <c r="BK115" s="705"/>
      <c r="BL115" s="705"/>
      <c r="BM115" s="705"/>
      <c r="BN115" s="705"/>
      <c r="BO115" s="705"/>
      <c r="BP115" s="706"/>
      <c r="BQ115" s="707">
        <v>27533842</v>
      </c>
      <c r="BR115" s="708"/>
      <c r="BS115" s="708"/>
      <c r="BT115" s="708"/>
      <c r="BU115" s="708"/>
      <c r="BV115" s="708">
        <v>25631891</v>
      </c>
      <c r="BW115" s="708"/>
      <c r="BX115" s="708"/>
      <c r="BY115" s="708"/>
      <c r="BZ115" s="708"/>
      <c r="CA115" s="708">
        <v>26038006</v>
      </c>
      <c r="CB115" s="708"/>
      <c r="CC115" s="708"/>
      <c r="CD115" s="708"/>
      <c r="CE115" s="708"/>
      <c r="CF115" s="789">
        <v>11.7</v>
      </c>
      <c r="CG115" s="790"/>
      <c r="CH115" s="790"/>
      <c r="CI115" s="790"/>
      <c r="CJ115" s="790"/>
      <c r="CK115" s="856"/>
      <c r="CL115" s="805"/>
      <c r="CM115" s="704" t="s">
        <v>396</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627450</v>
      </c>
      <c r="DH115" s="708"/>
      <c r="DI115" s="708"/>
      <c r="DJ115" s="708"/>
      <c r="DK115" s="708"/>
      <c r="DL115" s="708">
        <v>321306</v>
      </c>
      <c r="DM115" s="708"/>
      <c r="DN115" s="708"/>
      <c r="DO115" s="708"/>
      <c r="DP115" s="708"/>
      <c r="DQ115" s="708" t="s">
        <v>132</v>
      </c>
      <c r="DR115" s="708"/>
      <c r="DS115" s="708"/>
      <c r="DT115" s="708"/>
      <c r="DU115" s="708"/>
      <c r="DV115" s="760" t="s">
        <v>132</v>
      </c>
      <c r="DW115" s="760"/>
      <c r="DX115" s="760"/>
      <c r="DY115" s="760"/>
      <c r="DZ115" s="761"/>
    </row>
    <row r="116" spans="1:130" s="189" customFormat="1" ht="26.25" customHeight="1" x14ac:dyDescent="0.15">
      <c r="A116" s="845"/>
      <c r="B116" s="846"/>
      <c r="C116" s="787" t="s">
        <v>397</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132</v>
      </c>
      <c r="AB116" s="721"/>
      <c r="AC116" s="721"/>
      <c r="AD116" s="721"/>
      <c r="AE116" s="722"/>
      <c r="AF116" s="723">
        <v>16078</v>
      </c>
      <c r="AG116" s="721"/>
      <c r="AH116" s="721"/>
      <c r="AI116" s="721"/>
      <c r="AJ116" s="722"/>
      <c r="AK116" s="723">
        <v>1878</v>
      </c>
      <c r="AL116" s="721"/>
      <c r="AM116" s="721"/>
      <c r="AN116" s="721"/>
      <c r="AO116" s="722"/>
      <c r="AP116" s="691">
        <v>0</v>
      </c>
      <c r="AQ116" s="692"/>
      <c r="AR116" s="692"/>
      <c r="AS116" s="692"/>
      <c r="AT116" s="693"/>
      <c r="AU116" s="862"/>
      <c r="AV116" s="863"/>
      <c r="AW116" s="863"/>
      <c r="AX116" s="863"/>
      <c r="AY116" s="864"/>
      <c r="AZ116" s="704" t="s">
        <v>398</v>
      </c>
      <c r="BA116" s="705"/>
      <c r="BB116" s="705"/>
      <c r="BC116" s="705"/>
      <c r="BD116" s="705"/>
      <c r="BE116" s="705"/>
      <c r="BF116" s="705"/>
      <c r="BG116" s="705"/>
      <c r="BH116" s="705"/>
      <c r="BI116" s="705"/>
      <c r="BJ116" s="705"/>
      <c r="BK116" s="705"/>
      <c r="BL116" s="705"/>
      <c r="BM116" s="705"/>
      <c r="BN116" s="705"/>
      <c r="BO116" s="705"/>
      <c r="BP116" s="706"/>
      <c r="BQ116" s="707" t="s">
        <v>132</v>
      </c>
      <c r="BR116" s="708"/>
      <c r="BS116" s="708"/>
      <c r="BT116" s="708"/>
      <c r="BU116" s="708"/>
      <c r="BV116" s="708" t="s">
        <v>132</v>
      </c>
      <c r="BW116" s="708"/>
      <c r="BX116" s="708"/>
      <c r="BY116" s="708"/>
      <c r="BZ116" s="708"/>
      <c r="CA116" s="708" t="s">
        <v>132</v>
      </c>
      <c r="CB116" s="708"/>
      <c r="CC116" s="708"/>
      <c r="CD116" s="708"/>
      <c r="CE116" s="708"/>
      <c r="CF116" s="789" t="s">
        <v>132</v>
      </c>
      <c r="CG116" s="790"/>
      <c r="CH116" s="790"/>
      <c r="CI116" s="790"/>
      <c r="CJ116" s="790"/>
      <c r="CK116" s="856"/>
      <c r="CL116" s="805"/>
      <c r="CM116" s="740" t="s">
        <v>399</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v>4618701</v>
      </c>
      <c r="DH116" s="708"/>
      <c r="DI116" s="708"/>
      <c r="DJ116" s="708"/>
      <c r="DK116" s="708"/>
      <c r="DL116" s="708">
        <v>4263389</v>
      </c>
      <c r="DM116" s="708"/>
      <c r="DN116" s="708"/>
      <c r="DO116" s="708"/>
      <c r="DP116" s="708"/>
      <c r="DQ116" s="708">
        <v>3778755</v>
      </c>
      <c r="DR116" s="708"/>
      <c r="DS116" s="708"/>
      <c r="DT116" s="708"/>
      <c r="DU116" s="708"/>
      <c r="DV116" s="760">
        <v>1.7</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400</v>
      </c>
      <c r="Z117" s="828"/>
      <c r="AA117" s="833">
        <v>94634873</v>
      </c>
      <c r="AB117" s="834"/>
      <c r="AC117" s="834"/>
      <c r="AD117" s="834"/>
      <c r="AE117" s="835"/>
      <c r="AF117" s="837">
        <v>93392866</v>
      </c>
      <c r="AG117" s="834"/>
      <c r="AH117" s="834"/>
      <c r="AI117" s="834"/>
      <c r="AJ117" s="835"/>
      <c r="AK117" s="837">
        <v>81978449</v>
      </c>
      <c r="AL117" s="834"/>
      <c r="AM117" s="834"/>
      <c r="AN117" s="834"/>
      <c r="AO117" s="835"/>
      <c r="AP117" s="838"/>
      <c r="AQ117" s="839"/>
      <c r="AR117" s="839"/>
      <c r="AS117" s="839"/>
      <c r="AT117" s="840"/>
      <c r="AU117" s="862"/>
      <c r="AV117" s="863"/>
      <c r="AW117" s="863"/>
      <c r="AX117" s="863"/>
      <c r="AY117" s="864"/>
      <c r="AZ117" s="786" t="s">
        <v>401</v>
      </c>
      <c r="BA117" s="787"/>
      <c r="BB117" s="787"/>
      <c r="BC117" s="787"/>
      <c r="BD117" s="787"/>
      <c r="BE117" s="787"/>
      <c r="BF117" s="787"/>
      <c r="BG117" s="787"/>
      <c r="BH117" s="787"/>
      <c r="BI117" s="787"/>
      <c r="BJ117" s="787"/>
      <c r="BK117" s="787"/>
      <c r="BL117" s="787"/>
      <c r="BM117" s="787"/>
      <c r="BN117" s="787"/>
      <c r="BO117" s="787"/>
      <c r="BP117" s="788"/>
      <c r="BQ117" s="768" t="s">
        <v>132</v>
      </c>
      <c r="BR117" s="744"/>
      <c r="BS117" s="744"/>
      <c r="BT117" s="744"/>
      <c r="BU117" s="744"/>
      <c r="BV117" s="744" t="s">
        <v>132</v>
      </c>
      <c r="BW117" s="744"/>
      <c r="BX117" s="744"/>
      <c r="BY117" s="744"/>
      <c r="BZ117" s="744"/>
      <c r="CA117" s="744" t="s">
        <v>132</v>
      </c>
      <c r="CB117" s="744"/>
      <c r="CC117" s="744"/>
      <c r="CD117" s="744"/>
      <c r="CE117" s="744"/>
      <c r="CF117" s="789" t="s">
        <v>132</v>
      </c>
      <c r="CG117" s="790"/>
      <c r="CH117" s="790"/>
      <c r="CI117" s="790"/>
      <c r="CJ117" s="790"/>
      <c r="CK117" s="856"/>
      <c r="CL117" s="805"/>
      <c r="CM117" s="740" t="s">
        <v>402</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132</v>
      </c>
      <c r="DH117" s="708"/>
      <c r="DI117" s="708"/>
      <c r="DJ117" s="708"/>
      <c r="DK117" s="708"/>
      <c r="DL117" s="708" t="s">
        <v>132</v>
      </c>
      <c r="DM117" s="708"/>
      <c r="DN117" s="708"/>
      <c r="DO117" s="708"/>
      <c r="DP117" s="708"/>
      <c r="DQ117" s="708" t="s">
        <v>132</v>
      </c>
      <c r="DR117" s="708"/>
      <c r="DS117" s="708"/>
      <c r="DT117" s="708"/>
      <c r="DU117" s="708"/>
      <c r="DV117" s="760" t="s">
        <v>132</v>
      </c>
      <c r="DW117" s="760"/>
      <c r="DX117" s="760"/>
      <c r="DY117" s="760"/>
      <c r="DZ117" s="761"/>
    </row>
    <row r="118" spans="1:130" s="189" customFormat="1" ht="26.25" customHeight="1" x14ac:dyDescent="0.15">
      <c r="A118" s="826" t="s">
        <v>376</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374</v>
      </c>
      <c r="AB118" s="827"/>
      <c r="AC118" s="827"/>
      <c r="AD118" s="827"/>
      <c r="AE118" s="828"/>
      <c r="AF118" s="829" t="s">
        <v>275</v>
      </c>
      <c r="AG118" s="827"/>
      <c r="AH118" s="827"/>
      <c r="AI118" s="827"/>
      <c r="AJ118" s="828"/>
      <c r="AK118" s="829" t="s">
        <v>274</v>
      </c>
      <c r="AL118" s="827"/>
      <c r="AM118" s="827"/>
      <c r="AN118" s="827"/>
      <c r="AO118" s="828"/>
      <c r="AP118" s="830" t="s">
        <v>375</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403</v>
      </c>
      <c r="BP118" s="779"/>
      <c r="BQ118" s="768">
        <v>1232949297</v>
      </c>
      <c r="BR118" s="744"/>
      <c r="BS118" s="744"/>
      <c r="BT118" s="744"/>
      <c r="BU118" s="744"/>
      <c r="BV118" s="744">
        <v>1207653412</v>
      </c>
      <c r="BW118" s="744"/>
      <c r="BX118" s="744"/>
      <c r="BY118" s="744"/>
      <c r="BZ118" s="744"/>
      <c r="CA118" s="744">
        <v>1186592858</v>
      </c>
      <c r="CB118" s="744"/>
      <c r="CC118" s="744"/>
      <c r="CD118" s="744"/>
      <c r="CE118" s="744"/>
      <c r="CF118" s="680"/>
      <c r="CG118" s="681"/>
      <c r="CH118" s="681"/>
      <c r="CI118" s="681"/>
      <c r="CJ118" s="782"/>
      <c r="CK118" s="856"/>
      <c r="CL118" s="805"/>
      <c r="CM118" s="740" t="s">
        <v>404</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132</v>
      </c>
      <c r="DH118" s="708"/>
      <c r="DI118" s="708"/>
      <c r="DJ118" s="708"/>
      <c r="DK118" s="708"/>
      <c r="DL118" s="708" t="s">
        <v>132</v>
      </c>
      <c r="DM118" s="708"/>
      <c r="DN118" s="708"/>
      <c r="DO118" s="708"/>
      <c r="DP118" s="708"/>
      <c r="DQ118" s="708" t="s">
        <v>132</v>
      </c>
      <c r="DR118" s="708"/>
      <c r="DS118" s="708"/>
      <c r="DT118" s="708"/>
      <c r="DU118" s="708"/>
      <c r="DV118" s="760" t="s">
        <v>132</v>
      </c>
      <c r="DW118" s="760"/>
      <c r="DX118" s="760"/>
      <c r="DY118" s="760"/>
      <c r="DZ118" s="761"/>
    </row>
    <row r="119" spans="1:130" s="189" customFormat="1" ht="26.25" customHeight="1" x14ac:dyDescent="0.15">
      <c r="A119" s="802" t="s">
        <v>379</v>
      </c>
      <c r="B119" s="803"/>
      <c r="C119" s="808" t="s">
        <v>380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77106</v>
      </c>
      <c r="AB119" s="812"/>
      <c r="AC119" s="812"/>
      <c r="AD119" s="812"/>
      <c r="AE119" s="813"/>
      <c r="AF119" s="814">
        <v>77106</v>
      </c>
      <c r="AG119" s="812"/>
      <c r="AH119" s="812"/>
      <c r="AI119" s="812"/>
      <c r="AJ119" s="813"/>
      <c r="AK119" s="814">
        <v>77106</v>
      </c>
      <c r="AL119" s="812"/>
      <c r="AM119" s="812"/>
      <c r="AN119" s="812"/>
      <c r="AO119" s="813"/>
      <c r="AP119" s="815">
        <v>0</v>
      </c>
      <c r="AQ119" s="816"/>
      <c r="AR119" s="816"/>
      <c r="AS119" s="816"/>
      <c r="AT119" s="817"/>
      <c r="AU119" s="818" t="s">
        <v>405</v>
      </c>
      <c r="AV119" s="819"/>
      <c r="AW119" s="819"/>
      <c r="AX119" s="819"/>
      <c r="AY119" s="820"/>
      <c r="AZ119" s="753" t="s">
        <v>406</v>
      </c>
      <c r="BA119" s="695"/>
      <c r="BB119" s="695"/>
      <c r="BC119" s="695"/>
      <c r="BD119" s="695"/>
      <c r="BE119" s="695"/>
      <c r="BF119" s="695"/>
      <c r="BG119" s="695"/>
      <c r="BH119" s="695"/>
      <c r="BI119" s="695"/>
      <c r="BJ119" s="695"/>
      <c r="BK119" s="695"/>
      <c r="BL119" s="695"/>
      <c r="BM119" s="695"/>
      <c r="BN119" s="695"/>
      <c r="BO119" s="695"/>
      <c r="BP119" s="696"/>
      <c r="BQ119" s="736">
        <v>79444037</v>
      </c>
      <c r="BR119" s="737"/>
      <c r="BS119" s="737"/>
      <c r="BT119" s="737"/>
      <c r="BU119" s="737"/>
      <c r="BV119" s="737">
        <v>76290208</v>
      </c>
      <c r="BW119" s="737"/>
      <c r="BX119" s="737"/>
      <c r="BY119" s="737"/>
      <c r="BZ119" s="737"/>
      <c r="CA119" s="737">
        <v>75433233</v>
      </c>
      <c r="CB119" s="737"/>
      <c r="CC119" s="737"/>
      <c r="CD119" s="737"/>
      <c r="CE119" s="737"/>
      <c r="CF119" s="800">
        <v>33.9</v>
      </c>
      <c r="CG119" s="801"/>
      <c r="CH119" s="801"/>
      <c r="CI119" s="801"/>
      <c r="CJ119" s="801"/>
      <c r="CK119" s="857"/>
      <c r="CL119" s="807"/>
      <c r="CM119" s="762" t="s">
        <v>407</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2165724</v>
      </c>
      <c r="DH119" s="708"/>
      <c r="DI119" s="708"/>
      <c r="DJ119" s="708"/>
      <c r="DK119" s="708"/>
      <c r="DL119" s="708">
        <v>2031831</v>
      </c>
      <c r="DM119" s="708"/>
      <c r="DN119" s="708"/>
      <c r="DO119" s="708"/>
      <c r="DP119" s="708"/>
      <c r="DQ119" s="708">
        <v>2153087</v>
      </c>
      <c r="DR119" s="708"/>
      <c r="DS119" s="708"/>
      <c r="DT119" s="708"/>
      <c r="DU119" s="708"/>
      <c r="DV119" s="760">
        <v>1</v>
      </c>
      <c r="DW119" s="760"/>
      <c r="DX119" s="760"/>
      <c r="DY119" s="760"/>
      <c r="DZ119" s="761"/>
    </row>
    <row r="120" spans="1:130" s="189" customFormat="1" ht="26.25" customHeight="1" x14ac:dyDescent="0.15">
      <c r="A120" s="804"/>
      <c r="B120" s="805"/>
      <c r="C120" s="740" t="s">
        <v>383</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132</v>
      </c>
      <c r="AB120" s="721"/>
      <c r="AC120" s="721"/>
      <c r="AD120" s="721"/>
      <c r="AE120" s="722"/>
      <c r="AF120" s="723" t="s">
        <v>132</v>
      </c>
      <c r="AG120" s="721"/>
      <c r="AH120" s="721"/>
      <c r="AI120" s="721"/>
      <c r="AJ120" s="722"/>
      <c r="AK120" s="723" t="s">
        <v>132</v>
      </c>
      <c r="AL120" s="721"/>
      <c r="AM120" s="721"/>
      <c r="AN120" s="721"/>
      <c r="AO120" s="722"/>
      <c r="AP120" s="691" t="s">
        <v>132</v>
      </c>
      <c r="AQ120" s="692"/>
      <c r="AR120" s="692"/>
      <c r="AS120" s="692"/>
      <c r="AT120" s="693"/>
      <c r="AU120" s="821"/>
      <c r="AV120" s="822"/>
      <c r="AW120" s="822"/>
      <c r="AX120" s="822"/>
      <c r="AY120" s="823"/>
      <c r="AZ120" s="704" t="s">
        <v>408</v>
      </c>
      <c r="BA120" s="705"/>
      <c r="BB120" s="705"/>
      <c r="BC120" s="705"/>
      <c r="BD120" s="705"/>
      <c r="BE120" s="705"/>
      <c r="BF120" s="705"/>
      <c r="BG120" s="705"/>
      <c r="BH120" s="705"/>
      <c r="BI120" s="705"/>
      <c r="BJ120" s="705"/>
      <c r="BK120" s="705"/>
      <c r="BL120" s="705"/>
      <c r="BM120" s="705"/>
      <c r="BN120" s="705"/>
      <c r="BO120" s="705"/>
      <c r="BP120" s="706"/>
      <c r="BQ120" s="707">
        <v>12909102</v>
      </c>
      <c r="BR120" s="708"/>
      <c r="BS120" s="708"/>
      <c r="BT120" s="708"/>
      <c r="BU120" s="708"/>
      <c r="BV120" s="708">
        <v>12508046</v>
      </c>
      <c r="BW120" s="708"/>
      <c r="BX120" s="708"/>
      <c r="BY120" s="708"/>
      <c r="BZ120" s="708"/>
      <c r="CA120" s="708">
        <v>12075347</v>
      </c>
      <c r="CB120" s="708"/>
      <c r="CC120" s="708"/>
      <c r="CD120" s="708"/>
      <c r="CE120" s="708"/>
      <c r="CF120" s="789">
        <v>5.4</v>
      </c>
      <c r="CG120" s="790"/>
      <c r="CH120" s="790"/>
      <c r="CI120" s="790"/>
      <c r="CJ120" s="790"/>
      <c r="CK120" s="791" t="s">
        <v>409</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18504517</v>
      </c>
      <c r="DH120" s="737"/>
      <c r="DI120" s="737"/>
      <c r="DJ120" s="737"/>
      <c r="DK120" s="737"/>
      <c r="DL120" s="737">
        <v>17222021</v>
      </c>
      <c r="DM120" s="737"/>
      <c r="DN120" s="737"/>
      <c r="DO120" s="737"/>
      <c r="DP120" s="737"/>
      <c r="DQ120" s="737">
        <v>15838842</v>
      </c>
      <c r="DR120" s="737"/>
      <c r="DS120" s="737"/>
      <c r="DT120" s="737"/>
      <c r="DU120" s="737"/>
      <c r="DV120" s="738">
        <v>7.1</v>
      </c>
      <c r="DW120" s="738"/>
      <c r="DX120" s="738"/>
      <c r="DY120" s="738"/>
      <c r="DZ120" s="739"/>
    </row>
    <row r="121" spans="1:130" s="189" customFormat="1" ht="26.25" customHeight="1" x14ac:dyDescent="0.15">
      <c r="A121" s="804"/>
      <c r="B121" s="805"/>
      <c r="C121" s="783" t="s">
        <v>410</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280623</v>
      </c>
      <c r="AB121" s="721"/>
      <c r="AC121" s="721"/>
      <c r="AD121" s="721"/>
      <c r="AE121" s="722"/>
      <c r="AF121" s="723">
        <v>266668</v>
      </c>
      <c r="AG121" s="721"/>
      <c r="AH121" s="721"/>
      <c r="AI121" s="721"/>
      <c r="AJ121" s="722"/>
      <c r="AK121" s="723">
        <v>260700</v>
      </c>
      <c r="AL121" s="721"/>
      <c r="AM121" s="721"/>
      <c r="AN121" s="721"/>
      <c r="AO121" s="722"/>
      <c r="AP121" s="691">
        <v>0.1</v>
      </c>
      <c r="AQ121" s="692"/>
      <c r="AR121" s="692"/>
      <c r="AS121" s="692"/>
      <c r="AT121" s="693"/>
      <c r="AU121" s="821"/>
      <c r="AV121" s="822"/>
      <c r="AW121" s="822"/>
      <c r="AX121" s="822"/>
      <c r="AY121" s="823"/>
      <c r="AZ121" s="786" t="s">
        <v>411</v>
      </c>
      <c r="BA121" s="787"/>
      <c r="BB121" s="787"/>
      <c r="BC121" s="787"/>
      <c r="BD121" s="787"/>
      <c r="BE121" s="787"/>
      <c r="BF121" s="787"/>
      <c r="BG121" s="787"/>
      <c r="BH121" s="787"/>
      <c r="BI121" s="787"/>
      <c r="BJ121" s="787"/>
      <c r="BK121" s="787"/>
      <c r="BL121" s="787"/>
      <c r="BM121" s="787"/>
      <c r="BN121" s="787"/>
      <c r="BO121" s="787"/>
      <c r="BP121" s="788"/>
      <c r="BQ121" s="768">
        <v>746776265</v>
      </c>
      <c r="BR121" s="744"/>
      <c r="BS121" s="744"/>
      <c r="BT121" s="744"/>
      <c r="BU121" s="744"/>
      <c r="BV121" s="744">
        <v>733303595</v>
      </c>
      <c r="BW121" s="744"/>
      <c r="BX121" s="744"/>
      <c r="BY121" s="744"/>
      <c r="BZ121" s="744"/>
      <c r="CA121" s="744">
        <v>722998860</v>
      </c>
      <c r="CB121" s="744"/>
      <c r="CC121" s="744"/>
      <c r="CD121" s="744"/>
      <c r="CE121" s="744"/>
      <c r="CF121" s="798">
        <v>324.7</v>
      </c>
      <c r="CG121" s="799"/>
      <c r="CH121" s="799"/>
      <c r="CI121" s="799"/>
      <c r="CJ121" s="799"/>
      <c r="CK121" s="792"/>
      <c r="CL121" s="749"/>
      <c r="CM121" s="749"/>
      <c r="CN121" s="749"/>
      <c r="CO121" s="750"/>
      <c r="CP121" s="772" t="s">
        <v>358</v>
      </c>
      <c r="CQ121" s="773"/>
      <c r="CR121" s="773"/>
      <c r="CS121" s="773"/>
      <c r="CT121" s="773"/>
      <c r="CU121" s="773"/>
      <c r="CV121" s="773"/>
      <c r="CW121" s="773"/>
      <c r="CX121" s="773"/>
      <c r="CY121" s="773"/>
      <c r="CZ121" s="773"/>
      <c r="DA121" s="773"/>
      <c r="DB121" s="773"/>
      <c r="DC121" s="773"/>
      <c r="DD121" s="773"/>
      <c r="DE121" s="773"/>
      <c r="DF121" s="774"/>
      <c r="DG121" s="707">
        <v>5606550</v>
      </c>
      <c r="DH121" s="708"/>
      <c r="DI121" s="708"/>
      <c r="DJ121" s="708"/>
      <c r="DK121" s="708"/>
      <c r="DL121" s="708">
        <v>5632516</v>
      </c>
      <c r="DM121" s="708"/>
      <c r="DN121" s="708"/>
      <c r="DO121" s="708"/>
      <c r="DP121" s="708"/>
      <c r="DQ121" s="708">
        <v>5565715</v>
      </c>
      <c r="DR121" s="708"/>
      <c r="DS121" s="708"/>
      <c r="DT121" s="708"/>
      <c r="DU121" s="708"/>
      <c r="DV121" s="760">
        <v>2.5</v>
      </c>
      <c r="DW121" s="760"/>
      <c r="DX121" s="760"/>
      <c r="DY121" s="760"/>
      <c r="DZ121" s="761"/>
    </row>
    <row r="122" spans="1:130" s="189" customFormat="1" ht="26.25" customHeight="1" x14ac:dyDescent="0.15">
      <c r="A122" s="804"/>
      <c r="B122" s="805"/>
      <c r="C122" s="740" t="s">
        <v>393</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6910</v>
      </c>
      <c r="AB122" s="721"/>
      <c r="AC122" s="721"/>
      <c r="AD122" s="721"/>
      <c r="AE122" s="722"/>
      <c r="AF122" s="723">
        <v>6910</v>
      </c>
      <c r="AG122" s="721"/>
      <c r="AH122" s="721"/>
      <c r="AI122" s="721"/>
      <c r="AJ122" s="722"/>
      <c r="AK122" s="723">
        <v>6910</v>
      </c>
      <c r="AL122" s="721"/>
      <c r="AM122" s="721"/>
      <c r="AN122" s="721"/>
      <c r="AO122" s="722"/>
      <c r="AP122" s="691">
        <v>0</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412</v>
      </c>
      <c r="BP122" s="779"/>
      <c r="BQ122" s="780">
        <v>839129404</v>
      </c>
      <c r="BR122" s="781"/>
      <c r="BS122" s="781"/>
      <c r="BT122" s="781"/>
      <c r="BU122" s="781"/>
      <c r="BV122" s="781">
        <v>822101849</v>
      </c>
      <c r="BW122" s="781"/>
      <c r="BX122" s="781"/>
      <c r="BY122" s="781"/>
      <c r="BZ122" s="781"/>
      <c r="CA122" s="781">
        <v>810507440</v>
      </c>
      <c r="CB122" s="781"/>
      <c r="CC122" s="781"/>
      <c r="CD122" s="781"/>
      <c r="CE122" s="781"/>
      <c r="CF122" s="680"/>
      <c r="CG122" s="681"/>
      <c r="CH122" s="681"/>
      <c r="CI122" s="681"/>
      <c r="CJ122" s="782"/>
      <c r="CK122" s="792"/>
      <c r="CL122" s="749"/>
      <c r="CM122" s="749"/>
      <c r="CN122" s="749"/>
      <c r="CO122" s="750"/>
      <c r="CP122" s="772" t="s">
        <v>359</v>
      </c>
      <c r="CQ122" s="773"/>
      <c r="CR122" s="773"/>
      <c r="CS122" s="773"/>
      <c r="CT122" s="773"/>
      <c r="CU122" s="773"/>
      <c r="CV122" s="773"/>
      <c r="CW122" s="773"/>
      <c r="CX122" s="773"/>
      <c r="CY122" s="773"/>
      <c r="CZ122" s="773"/>
      <c r="DA122" s="773"/>
      <c r="DB122" s="773"/>
      <c r="DC122" s="773"/>
      <c r="DD122" s="773"/>
      <c r="DE122" s="773"/>
      <c r="DF122" s="774"/>
      <c r="DG122" s="707">
        <v>1145899</v>
      </c>
      <c r="DH122" s="708"/>
      <c r="DI122" s="708"/>
      <c r="DJ122" s="708"/>
      <c r="DK122" s="708"/>
      <c r="DL122" s="708">
        <v>1011595</v>
      </c>
      <c r="DM122" s="708"/>
      <c r="DN122" s="708"/>
      <c r="DO122" s="708"/>
      <c r="DP122" s="708"/>
      <c r="DQ122" s="708">
        <v>1014252</v>
      </c>
      <c r="DR122" s="708"/>
      <c r="DS122" s="708"/>
      <c r="DT122" s="708"/>
      <c r="DU122" s="708"/>
      <c r="DV122" s="760">
        <v>0.5</v>
      </c>
      <c r="DW122" s="760"/>
      <c r="DX122" s="760"/>
      <c r="DY122" s="760"/>
      <c r="DZ122" s="761"/>
    </row>
    <row r="123" spans="1:130" s="189" customFormat="1" ht="26.25" customHeight="1" thickBot="1" x14ac:dyDescent="0.2">
      <c r="A123" s="804"/>
      <c r="B123" s="805"/>
      <c r="C123" s="740" t="s">
        <v>399</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v>541248</v>
      </c>
      <c r="AB123" s="721"/>
      <c r="AC123" s="721"/>
      <c r="AD123" s="721"/>
      <c r="AE123" s="722"/>
      <c r="AF123" s="723">
        <v>502826</v>
      </c>
      <c r="AG123" s="721"/>
      <c r="AH123" s="721"/>
      <c r="AI123" s="721"/>
      <c r="AJ123" s="722"/>
      <c r="AK123" s="723">
        <v>471807</v>
      </c>
      <c r="AL123" s="721"/>
      <c r="AM123" s="721"/>
      <c r="AN123" s="721"/>
      <c r="AO123" s="722"/>
      <c r="AP123" s="691">
        <v>0.2</v>
      </c>
      <c r="AQ123" s="692"/>
      <c r="AR123" s="692"/>
      <c r="AS123" s="692"/>
      <c r="AT123" s="693"/>
      <c r="AU123" s="775" t="s">
        <v>413</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178.2</v>
      </c>
      <c r="BR123" s="770"/>
      <c r="BS123" s="770"/>
      <c r="BT123" s="770"/>
      <c r="BU123" s="770"/>
      <c r="BV123" s="770">
        <v>177.3</v>
      </c>
      <c r="BW123" s="770"/>
      <c r="BX123" s="770"/>
      <c r="BY123" s="770"/>
      <c r="BZ123" s="770"/>
      <c r="CA123" s="770">
        <v>168.8</v>
      </c>
      <c r="CB123" s="770"/>
      <c r="CC123" s="770"/>
      <c r="CD123" s="770"/>
      <c r="CE123" s="770"/>
      <c r="CF123" s="667"/>
      <c r="CG123" s="668"/>
      <c r="CH123" s="668"/>
      <c r="CI123" s="668"/>
      <c r="CJ123" s="771"/>
      <c r="CK123" s="792"/>
      <c r="CL123" s="749"/>
      <c r="CM123" s="749"/>
      <c r="CN123" s="749"/>
      <c r="CO123" s="750"/>
      <c r="CP123" s="772" t="s">
        <v>356</v>
      </c>
      <c r="CQ123" s="773"/>
      <c r="CR123" s="773"/>
      <c r="CS123" s="773"/>
      <c r="CT123" s="773"/>
      <c r="CU123" s="773"/>
      <c r="CV123" s="773"/>
      <c r="CW123" s="773"/>
      <c r="CX123" s="773"/>
      <c r="CY123" s="773"/>
      <c r="CZ123" s="773"/>
      <c r="DA123" s="773"/>
      <c r="DB123" s="773"/>
      <c r="DC123" s="773"/>
      <c r="DD123" s="773"/>
      <c r="DE123" s="773"/>
      <c r="DF123" s="774"/>
      <c r="DG123" s="707">
        <v>899338</v>
      </c>
      <c r="DH123" s="708"/>
      <c r="DI123" s="708"/>
      <c r="DJ123" s="708"/>
      <c r="DK123" s="708"/>
      <c r="DL123" s="708">
        <v>774485</v>
      </c>
      <c r="DM123" s="708"/>
      <c r="DN123" s="708"/>
      <c r="DO123" s="708"/>
      <c r="DP123" s="708"/>
      <c r="DQ123" s="708">
        <v>804141</v>
      </c>
      <c r="DR123" s="708"/>
      <c r="DS123" s="708"/>
      <c r="DT123" s="708"/>
      <c r="DU123" s="708"/>
      <c r="DV123" s="760">
        <v>0.4</v>
      </c>
      <c r="DW123" s="760"/>
      <c r="DX123" s="760"/>
      <c r="DY123" s="760"/>
      <c r="DZ123" s="761"/>
    </row>
    <row r="124" spans="1:130" s="189" customFormat="1" ht="26.25" customHeight="1" x14ac:dyDescent="0.15">
      <c r="A124" s="804"/>
      <c r="B124" s="805"/>
      <c r="C124" s="740" t="s">
        <v>402</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132</v>
      </c>
      <c r="AB124" s="721"/>
      <c r="AC124" s="721"/>
      <c r="AD124" s="721"/>
      <c r="AE124" s="722"/>
      <c r="AF124" s="723" t="s">
        <v>132</v>
      </c>
      <c r="AG124" s="721"/>
      <c r="AH124" s="721"/>
      <c r="AI124" s="721"/>
      <c r="AJ124" s="722"/>
      <c r="AK124" s="723" t="s">
        <v>132</v>
      </c>
      <c r="AL124" s="721"/>
      <c r="AM124" s="721"/>
      <c r="AN124" s="721"/>
      <c r="AO124" s="722"/>
      <c r="AP124" s="691" t="s">
        <v>132</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414</v>
      </c>
      <c r="CQ124" s="766"/>
      <c r="CR124" s="766"/>
      <c r="CS124" s="766"/>
      <c r="CT124" s="766"/>
      <c r="CU124" s="766"/>
      <c r="CV124" s="766"/>
      <c r="CW124" s="766"/>
      <c r="CX124" s="766"/>
      <c r="CY124" s="766"/>
      <c r="CZ124" s="766"/>
      <c r="DA124" s="766"/>
      <c r="DB124" s="766"/>
      <c r="DC124" s="766"/>
      <c r="DD124" s="766"/>
      <c r="DE124" s="766"/>
      <c r="DF124" s="767"/>
      <c r="DG124" s="768">
        <v>962679</v>
      </c>
      <c r="DH124" s="744"/>
      <c r="DI124" s="744"/>
      <c r="DJ124" s="744"/>
      <c r="DK124" s="744"/>
      <c r="DL124" s="744">
        <v>603017</v>
      </c>
      <c r="DM124" s="744"/>
      <c r="DN124" s="744"/>
      <c r="DO124" s="744"/>
      <c r="DP124" s="744"/>
      <c r="DQ124" s="744">
        <v>407049</v>
      </c>
      <c r="DR124" s="744"/>
      <c r="DS124" s="744"/>
      <c r="DT124" s="744"/>
      <c r="DU124" s="744"/>
      <c r="DV124" s="745">
        <v>0.2</v>
      </c>
      <c r="DW124" s="745"/>
      <c r="DX124" s="745"/>
      <c r="DY124" s="745"/>
      <c r="DZ124" s="746"/>
    </row>
    <row r="125" spans="1:130" s="189" customFormat="1" ht="26.25" customHeight="1" thickBot="1" x14ac:dyDescent="0.2">
      <c r="A125" s="804"/>
      <c r="B125" s="805"/>
      <c r="C125" s="740" t="s">
        <v>404</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132</v>
      </c>
      <c r="AB125" s="721"/>
      <c r="AC125" s="721"/>
      <c r="AD125" s="721"/>
      <c r="AE125" s="722"/>
      <c r="AF125" s="723" t="s">
        <v>132</v>
      </c>
      <c r="AG125" s="721"/>
      <c r="AH125" s="721"/>
      <c r="AI125" s="721"/>
      <c r="AJ125" s="722"/>
      <c r="AK125" s="723" t="s">
        <v>132</v>
      </c>
      <c r="AL125" s="721"/>
      <c r="AM125" s="721"/>
      <c r="AN125" s="721"/>
      <c r="AO125" s="722"/>
      <c r="AP125" s="691" t="s">
        <v>132</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415</v>
      </c>
      <c r="CL125" s="747"/>
      <c r="CM125" s="747"/>
      <c r="CN125" s="747"/>
      <c r="CO125" s="748"/>
      <c r="CP125" s="753" t="s">
        <v>416</v>
      </c>
      <c r="CQ125" s="695"/>
      <c r="CR125" s="695"/>
      <c r="CS125" s="695"/>
      <c r="CT125" s="695"/>
      <c r="CU125" s="695"/>
      <c r="CV125" s="695"/>
      <c r="CW125" s="695"/>
      <c r="CX125" s="695"/>
      <c r="CY125" s="695"/>
      <c r="CZ125" s="695"/>
      <c r="DA125" s="695"/>
      <c r="DB125" s="695"/>
      <c r="DC125" s="695"/>
      <c r="DD125" s="695"/>
      <c r="DE125" s="695"/>
      <c r="DF125" s="696"/>
      <c r="DG125" s="736" t="s">
        <v>132</v>
      </c>
      <c r="DH125" s="737"/>
      <c r="DI125" s="737"/>
      <c r="DJ125" s="737"/>
      <c r="DK125" s="737"/>
      <c r="DL125" s="737" t="s">
        <v>132</v>
      </c>
      <c r="DM125" s="737"/>
      <c r="DN125" s="737"/>
      <c r="DO125" s="737"/>
      <c r="DP125" s="737"/>
      <c r="DQ125" s="737" t="s">
        <v>132</v>
      </c>
      <c r="DR125" s="737"/>
      <c r="DS125" s="737"/>
      <c r="DT125" s="737"/>
      <c r="DU125" s="737"/>
      <c r="DV125" s="738" t="s">
        <v>132</v>
      </c>
      <c r="DW125" s="738"/>
      <c r="DX125" s="738"/>
      <c r="DY125" s="738"/>
      <c r="DZ125" s="739"/>
    </row>
    <row r="126" spans="1:130" s="189" customFormat="1" ht="26.25" customHeight="1" x14ac:dyDescent="0.15">
      <c r="A126" s="804"/>
      <c r="B126" s="805"/>
      <c r="C126" s="740" t="s">
        <v>407</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17366</v>
      </c>
      <c r="AB126" s="721"/>
      <c r="AC126" s="721"/>
      <c r="AD126" s="721"/>
      <c r="AE126" s="722"/>
      <c r="AF126" s="723">
        <v>3963</v>
      </c>
      <c r="AG126" s="721"/>
      <c r="AH126" s="721"/>
      <c r="AI126" s="721"/>
      <c r="AJ126" s="722"/>
      <c r="AK126" s="723">
        <v>3596</v>
      </c>
      <c r="AL126" s="721"/>
      <c r="AM126" s="721"/>
      <c r="AN126" s="721"/>
      <c r="AO126" s="722"/>
      <c r="AP126" s="691">
        <v>0</v>
      </c>
      <c r="AQ126" s="692"/>
      <c r="AR126" s="692"/>
      <c r="AS126" s="692"/>
      <c r="AT126" s="693"/>
      <c r="AU126" s="225"/>
      <c r="AV126" s="225"/>
      <c r="AW126" s="225"/>
      <c r="AX126" s="743" t="s">
        <v>417</v>
      </c>
      <c r="AY126" s="701"/>
      <c r="AZ126" s="701"/>
      <c r="BA126" s="701"/>
      <c r="BB126" s="701"/>
      <c r="BC126" s="701"/>
      <c r="BD126" s="701"/>
      <c r="BE126" s="702"/>
      <c r="BF126" s="700" t="s">
        <v>418</v>
      </c>
      <c r="BG126" s="701"/>
      <c r="BH126" s="701"/>
      <c r="BI126" s="701"/>
      <c r="BJ126" s="701"/>
      <c r="BK126" s="701"/>
      <c r="BL126" s="702"/>
      <c r="BM126" s="700" t="s">
        <v>419</v>
      </c>
      <c r="BN126" s="701"/>
      <c r="BO126" s="701"/>
      <c r="BP126" s="701"/>
      <c r="BQ126" s="701"/>
      <c r="BR126" s="701"/>
      <c r="BS126" s="702"/>
      <c r="BT126" s="700" t="s">
        <v>420</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421</v>
      </c>
      <c r="CQ126" s="705"/>
      <c r="CR126" s="705"/>
      <c r="CS126" s="705"/>
      <c r="CT126" s="705"/>
      <c r="CU126" s="705"/>
      <c r="CV126" s="705"/>
      <c r="CW126" s="705"/>
      <c r="CX126" s="705"/>
      <c r="CY126" s="705"/>
      <c r="CZ126" s="705"/>
      <c r="DA126" s="705"/>
      <c r="DB126" s="705"/>
      <c r="DC126" s="705"/>
      <c r="DD126" s="705"/>
      <c r="DE126" s="705"/>
      <c r="DF126" s="706"/>
      <c r="DG126" s="707">
        <v>2441645</v>
      </c>
      <c r="DH126" s="708"/>
      <c r="DI126" s="708"/>
      <c r="DJ126" s="708"/>
      <c r="DK126" s="708"/>
      <c r="DL126" s="708">
        <v>1962434</v>
      </c>
      <c r="DM126" s="708"/>
      <c r="DN126" s="708"/>
      <c r="DO126" s="708"/>
      <c r="DP126" s="708"/>
      <c r="DQ126" s="708">
        <v>1740857</v>
      </c>
      <c r="DR126" s="708"/>
      <c r="DS126" s="708"/>
      <c r="DT126" s="708"/>
      <c r="DU126" s="708"/>
      <c r="DV126" s="760">
        <v>0.8</v>
      </c>
      <c r="DW126" s="760"/>
      <c r="DX126" s="760"/>
      <c r="DY126" s="760"/>
      <c r="DZ126" s="761"/>
    </row>
    <row r="127" spans="1:130" s="189" customFormat="1" ht="26.25" customHeight="1" thickBot="1" x14ac:dyDescent="0.2">
      <c r="A127" s="806"/>
      <c r="B127" s="807"/>
      <c r="C127" s="762" t="s">
        <v>422</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106487</v>
      </c>
      <c r="AB127" s="721"/>
      <c r="AC127" s="721"/>
      <c r="AD127" s="721"/>
      <c r="AE127" s="722"/>
      <c r="AF127" s="723">
        <v>134883</v>
      </c>
      <c r="AG127" s="721"/>
      <c r="AH127" s="721"/>
      <c r="AI127" s="721"/>
      <c r="AJ127" s="722"/>
      <c r="AK127" s="723">
        <v>169009</v>
      </c>
      <c r="AL127" s="721"/>
      <c r="AM127" s="721"/>
      <c r="AN127" s="721"/>
      <c r="AO127" s="722"/>
      <c r="AP127" s="691">
        <v>0.1</v>
      </c>
      <c r="AQ127" s="692"/>
      <c r="AR127" s="692"/>
      <c r="AS127" s="692"/>
      <c r="AT127" s="693"/>
      <c r="AU127" s="225"/>
      <c r="AV127" s="225"/>
      <c r="AW127" s="225"/>
      <c r="AX127" s="694" t="s">
        <v>423</v>
      </c>
      <c r="AY127" s="695"/>
      <c r="AZ127" s="695"/>
      <c r="BA127" s="695"/>
      <c r="BB127" s="695"/>
      <c r="BC127" s="695"/>
      <c r="BD127" s="695"/>
      <c r="BE127" s="696"/>
      <c r="BF127" s="697" t="s">
        <v>132</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424</v>
      </c>
      <c r="CQ127" s="689"/>
      <c r="CR127" s="689"/>
      <c r="CS127" s="689"/>
      <c r="CT127" s="689"/>
      <c r="CU127" s="689"/>
      <c r="CV127" s="689"/>
      <c r="CW127" s="689"/>
      <c r="CX127" s="689"/>
      <c r="CY127" s="689"/>
      <c r="CZ127" s="689"/>
      <c r="DA127" s="689"/>
      <c r="DB127" s="689"/>
      <c r="DC127" s="689"/>
      <c r="DD127" s="689"/>
      <c r="DE127" s="689"/>
      <c r="DF127" s="690"/>
      <c r="DG127" s="756">
        <v>25092197</v>
      </c>
      <c r="DH127" s="757"/>
      <c r="DI127" s="757"/>
      <c r="DJ127" s="757"/>
      <c r="DK127" s="757"/>
      <c r="DL127" s="757">
        <v>23669457</v>
      </c>
      <c r="DM127" s="757"/>
      <c r="DN127" s="757"/>
      <c r="DO127" s="757"/>
      <c r="DP127" s="757"/>
      <c r="DQ127" s="757">
        <v>24297149</v>
      </c>
      <c r="DR127" s="757"/>
      <c r="DS127" s="757"/>
      <c r="DT127" s="757"/>
      <c r="DU127" s="757"/>
      <c r="DV127" s="758">
        <v>10.9</v>
      </c>
      <c r="DW127" s="758"/>
      <c r="DX127" s="758"/>
      <c r="DY127" s="758"/>
      <c r="DZ127" s="759"/>
    </row>
    <row r="128" spans="1:130" s="189" customFormat="1" ht="26.25" customHeight="1" x14ac:dyDescent="0.15">
      <c r="A128" s="732" t="s">
        <v>425</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426</v>
      </c>
      <c r="X128" s="734"/>
      <c r="Y128" s="734"/>
      <c r="Z128" s="735"/>
      <c r="AA128" s="660">
        <v>1197907</v>
      </c>
      <c r="AB128" s="661"/>
      <c r="AC128" s="661"/>
      <c r="AD128" s="661"/>
      <c r="AE128" s="662"/>
      <c r="AF128" s="663">
        <v>1425531</v>
      </c>
      <c r="AG128" s="661"/>
      <c r="AH128" s="661"/>
      <c r="AI128" s="661"/>
      <c r="AJ128" s="662"/>
      <c r="AK128" s="663">
        <v>1183049</v>
      </c>
      <c r="AL128" s="661"/>
      <c r="AM128" s="661"/>
      <c r="AN128" s="661"/>
      <c r="AO128" s="662"/>
      <c r="AP128" s="664"/>
      <c r="AQ128" s="665"/>
      <c r="AR128" s="665"/>
      <c r="AS128" s="665"/>
      <c r="AT128" s="666"/>
      <c r="AU128" s="227"/>
      <c r="AV128" s="227"/>
      <c r="AW128" s="227"/>
      <c r="AX128" s="709" t="s">
        <v>427</v>
      </c>
      <c r="AY128" s="705"/>
      <c r="AZ128" s="705"/>
      <c r="BA128" s="705"/>
      <c r="BB128" s="705"/>
      <c r="BC128" s="705"/>
      <c r="BD128" s="705"/>
      <c r="BE128" s="706"/>
      <c r="BF128" s="727" t="s">
        <v>132</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81</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428</v>
      </c>
      <c r="X129" s="718"/>
      <c r="Y129" s="718"/>
      <c r="Z129" s="719"/>
      <c r="AA129" s="720">
        <v>284658770</v>
      </c>
      <c r="AB129" s="721"/>
      <c r="AC129" s="721"/>
      <c r="AD129" s="721"/>
      <c r="AE129" s="722"/>
      <c r="AF129" s="723">
        <v>283522681</v>
      </c>
      <c r="AG129" s="721"/>
      <c r="AH129" s="721"/>
      <c r="AI129" s="721"/>
      <c r="AJ129" s="722"/>
      <c r="AK129" s="723">
        <v>289303463</v>
      </c>
      <c r="AL129" s="721"/>
      <c r="AM129" s="721"/>
      <c r="AN129" s="721"/>
      <c r="AO129" s="722"/>
      <c r="AP129" s="724"/>
      <c r="AQ129" s="725"/>
      <c r="AR129" s="725"/>
      <c r="AS129" s="725"/>
      <c r="AT129" s="726"/>
      <c r="AU129" s="227"/>
      <c r="AV129" s="227"/>
      <c r="AW129" s="227"/>
      <c r="AX129" s="709" t="s">
        <v>429</v>
      </c>
      <c r="AY129" s="705"/>
      <c r="AZ129" s="705"/>
      <c r="BA129" s="705"/>
      <c r="BB129" s="705"/>
      <c r="BC129" s="705"/>
      <c r="BD129" s="705"/>
      <c r="BE129" s="706"/>
      <c r="BF129" s="710">
        <v>10.5</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430</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431</v>
      </c>
      <c r="X130" s="718"/>
      <c r="Y130" s="718"/>
      <c r="Z130" s="719"/>
      <c r="AA130" s="720">
        <v>63780027</v>
      </c>
      <c r="AB130" s="721"/>
      <c r="AC130" s="721"/>
      <c r="AD130" s="721"/>
      <c r="AE130" s="722"/>
      <c r="AF130" s="723">
        <v>66078906</v>
      </c>
      <c r="AG130" s="721"/>
      <c r="AH130" s="721"/>
      <c r="AI130" s="721"/>
      <c r="AJ130" s="722"/>
      <c r="AK130" s="723">
        <v>66630711</v>
      </c>
      <c r="AL130" s="721"/>
      <c r="AM130" s="721"/>
      <c r="AN130" s="721"/>
      <c r="AO130" s="722"/>
      <c r="AP130" s="724"/>
      <c r="AQ130" s="725"/>
      <c r="AR130" s="725"/>
      <c r="AS130" s="725"/>
      <c r="AT130" s="726"/>
      <c r="AU130" s="227"/>
      <c r="AV130" s="227"/>
      <c r="AW130" s="227"/>
      <c r="AX130" s="688" t="s">
        <v>432</v>
      </c>
      <c r="AY130" s="689"/>
      <c r="AZ130" s="689"/>
      <c r="BA130" s="689"/>
      <c r="BB130" s="689"/>
      <c r="BC130" s="689"/>
      <c r="BD130" s="689"/>
      <c r="BE130" s="690"/>
      <c r="BF130" s="642">
        <v>168.8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433</v>
      </c>
      <c r="X131" s="651"/>
      <c r="Y131" s="651"/>
      <c r="Z131" s="652"/>
      <c r="AA131" s="653">
        <v>220878743</v>
      </c>
      <c r="AB131" s="654"/>
      <c r="AC131" s="654"/>
      <c r="AD131" s="654"/>
      <c r="AE131" s="655"/>
      <c r="AF131" s="656">
        <v>217443775</v>
      </c>
      <c r="AG131" s="654"/>
      <c r="AH131" s="654"/>
      <c r="AI131" s="654"/>
      <c r="AJ131" s="655"/>
      <c r="AK131" s="656">
        <v>222672752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434</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435</v>
      </c>
      <c r="W132" s="674"/>
      <c r="X132" s="674"/>
      <c r="Y132" s="674"/>
      <c r="Z132" s="675"/>
      <c r="AA132" s="676">
        <v>13.4267965</v>
      </c>
      <c r="AB132" s="677"/>
      <c r="AC132" s="677"/>
      <c r="AD132" s="677"/>
      <c r="AE132" s="678"/>
      <c r="AF132" s="679">
        <v>11.9058037</v>
      </c>
      <c r="AG132" s="677"/>
      <c r="AH132" s="677"/>
      <c r="AI132" s="677"/>
      <c r="AJ132" s="678"/>
      <c r="AK132" s="679">
        <v>6.3612132780000001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436</v>
      </c>
      <c r="W133" s="683"/>
      <c r="X133" s="683"/>
      <c r="Y133" s="683"/>
      <c r="Z133" s="684"/>
      <c r="AA133" s="685">
        <v>13.2</v>
      </c>
      <c r="AB133" s="686"/>
      <c r="AC133" s="686"/>
      <c r="AD133" s="686"/>
      <c r="AE133" s="687"/>
      <c r="AF133" s="685">
        <v>12.6</v>
      </c>
      <c r="AG133" s="686"/>
      <c r="AH133" s="686"/>
      <c r="AI133" s="686"/>
      <c r="AJ133" s="687"/>
      <c r="AK133" s="685">
        <v>10.5</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22" zoomScale="75" zoomScaleNormal="85" zoomScaleSheetLayoutView="75" workbookViewId="0">
      <selection activeCell="Q29" sqref="Q29"/>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75" zoomScaleNormal="75"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zoomScale="75" zoomScaleSheetLayoutView="75"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437</v>
      </c>
      <c r="B5" s="238"/>
      <c r="C5" s="238"/>
      <c r="D5" s="238"/>
      <c r="E5" s="238"/>
      <c r="F5" s="238"/>
      <c r="G5" s="238"/>
      <c r="H5" s="238"/>
      <c r="I5" s="238"/>
      <c r="J5" s="238"/>
      <c r="K5" s="238"/>
      <c r="L5" s="238"/>
      <c r="M5" s="238"/>
      <c r="N5" s="238"/>
      <c r="O5" s="239"/>
    </row>
    <row r="6" spans="1:16" x14ac:dyDescent="0.15">
      <c r="A6" s="240"/>
      <c r="B6" s="236"/>
      <c r="C6" s="236"/>
      <c r="D6" s="236"/>
      <c r="E6" s="236"/>
      <c r="F6" s="236"/>
      <c r="G6" s="241" t="s">
        <v>438</v>
      </c>
      <c r="H6" s="241"/>
      <c r="I6" s="241"/>
      <c r="J6" s="241"/>
      <c r="K6" s="236"/>
      <c r="L6" s="236"/>
      <c r="M6" s="236"/>
      <c r="N6" s="236"/>
    </row>
    <row r="7" spans="1:16" x14ac:dyDescent="0.15">
      <c r="A7" s="240"/>
      <c r="B7" s="236"/>
      <c r="C7" s="236"/>
      <c r="D7" s="236"/>
      <c r="E7" s="236"/>
      <c r="F7" s="236"/>
      <c r="G7" s="243"/>
      <c r="H7" s="244"/>
      <c r="I7" s="244"/>
      <c r="J7" s="245"/>
      <c r="K7" s="1091" t="s">
        <v>439</v>
      </c>
      <c r="L7" s="246"/>
      <c r="M7" s="247" t="s">
        <v>440</v>
      </c>
      <c r="N7" s="248"/>
    </row>
    <row r="8" spans="1:16" x14ac:dyDescent="0.15">
      <c r="A8" s="240"/>
      <c r="B8" s="236"/>
      <c r="C8" s="236"/>
      <c r="D8" s="236"/>
      <c r="E8" s="236"/>
      <c r="F8" s="236"/>
      <c r="G8" s="249"/>
      <c r="H8" s="250"/>
      <c r="I8" s="250"/>
      <c r="J8" s="251"/>
      <c r="K8" s="1092"/>
      <c r="L8" s="252" t="s">
        <v>441</v>
      </c>
      <c r="M8" s="253" t="s">
        <v>442</v>
      </c>
      <c r="N8" s="254" t="s">
        <v>443</v>
      </c>
    </row>
    <row r="9" spans="1:16" x14ac:dyDescent="0.15">
      <c r="A9" s="240"/>
      <c r="B9" s="236"/>
      <c r="C9" s="236"/>
      <c r="D9" s="236"/>
      <c r="E9" s="236"/>
      <c r="F9" s="236"/>
      <c r="G9" s="1085" t="s">
        <v>444</v>
      </c>
      <c r="H9" s="1086"/>
      <c r="I9" s="1086"/>
      <c r="J9" s="1087"/>
      <c r="K9" s="255">
        <v>117898787</v>
      </c>
      <c r="L9" s="256">
        <v>168092</v>
      </c>
      <c r="M9" s="257">
        <v>150777</v>
      </c>
      <c r="N9" s="258">
        <v>11.5</v>
      </c>
    </row>
    <row r="10" spans="1:16" x14ac:dyDescent="0.15">
      <c r="A10" s="240"/>
      <c r="B10" s="236"/>
      <c r="C10" s="236"/>
      <c r="D10" s="236"/>
      <c r="E10" s="236"/>
      <c r="F10" s="236"/>
      <c r="G10" s="1085" t="s">
        <v>445</v>
      </c>
      <c r="H10" s="1086"/>
      <c r="I10" s="1086"/>
      <c r="J10" s="1087"/>
      <c r="K10" s="255">
        <v>439983</v>
      </c>
      <c r="L10" s="256">
        <v>627</v>
      </c>
      <c r="M10" s="257">
        <v>620</v>
      </c>
      <c r="N10" s="258">
        <v>1.1000000000000001</v>
      </c>
    </row>
    <row r="11" spans="1:16" ht="13.5" customHeight="1" x14ac:dyDescent="0.15">
      <c r="A11" s="240"/>
      <c r="B11" s="236"/>
      <c r="C11" s="236"/>
      <c r="D11" s="236"/>
      <c r="E11" s="236"/>
      <c r="F11" s="236"/>
      <c r="G11" s="1085" t="s">
        <v>446</v>
      </c>
      <c r="H11" s="1086"/>
      <c r="I11" s="1086"/>
      <c r="J11" s="1087"/>
      <c r="K11" s="255">
        <v>743503</v>
      </c>
      <c r="L11" s="256">
        <v>1060</v>
      </c>
      <c r="M11" s="257">
        <v>664</v>
      </c>
      <c r="N11" s="258">
        <v>59.6</v>
      </c>
    </row>
    <row r="12" spans="1:16" ht="13.5" customHeight="1" x14ac:dyDescent="0.15">
      <c r="A12" s="240"/>
      <c r="B12" s="236"/>
      <c r="C12" s="236"/>
      <c r="D12" s="236"/>
      <c r="E12" s="236"/>
      <c r="F12" s="236"/>
      <c r="G12" s="1085" t="s">
        <v>447</v>
      </c>
      <c r="H12" s="1086"/>
      <c r="I12" s="1086"/>
      <c r="J12" s="1087"/>
      <c r="K12" s="255" t="s">
        <v>448</v>
      </c>
      <c r="L12" s="256" t="s">
        <v>448</v>
      </c>
      <c r="M12" s="257" t="s">
        <v>448</v>
      </c>
      <c r="N12" s="258" t="s">
        <v>448</v>
      </c>
    </row>
    <row r="13" spans="1:16" ht="13.5" customHeight="1" x14ac:dyDescent="0.15">
      <c r="A13" s="240"/>
      <c r="B13" s="236"/>
      <c r="C13" s="236"/>
      <c r="D13" s="236"/>
      <c r="E13" s="236"/>
      <c r="F13" s="236"/>
      <c r="G13" s="1085" t="s">
        <v>449</v>
      </c>
      <c r="H13" s="1086"/>
      <c r="I13" s="1086"/>
      <c r="J13" s="1087"/>
      <c r="K13" s="255">
        <v>78711</v>
      </c>
      <c r="L13" s="256">
        <v>112</v>
      </c>
      <c r="M13" s="257">
        <v>26</v>
      </c>
      <c r="N13" s="258">
        <v>330.8</v>
      </c>
    </row>
    <row r="14" spans="1:16" ht="13.5" customHeight="1" x14ac:dyDescent="0.15">
      <c r="A14" s="240"/>
      <c r="B14" s="236"/>
      <c r="C14" s="236"/>
      <c r="D14" s="236"/>
      <c r="E14" s="236"/>
      <c r="F14" s="236"/>
      <c r="G14" s="1085" t="s">
        <v>450</v>
      </c>
      <c r="H14" s="1086"/>
      <c r="I14" s="1086"/>
      <c r="J14" s="1087"/>
      <c r="K14" s="255">
        <v>2798012</v>
      </c>
      <c r="L14" s="256">
        <v>3989</v>
      </c>
      <c r="M14" s="257">
        <v>3826</v>
      </c>
      <c r="N14" s="258">
        <v>4.3</v>
      </c>
    </row>
    <row r="15" spans="1:16" x14ac:dyDescent="0.15">
      <c r="A15" s="240"/>
      <c r="B15" s="236"/>
      <c r="C15" s="236"/>
      <c r="D15" s="236"/>
      <c r="E15" s="236"/>
      <c r="F15" s="236"/>
      <c r="G15" s="1085" t="s">
        <v>451</v>
      </c>
      <c r="H15" s="1086"/>
      <c r="I15" s="1086"/>
      <c r="J15" s="1087"/>
      <c r="K15" s="255">
        <v>-10081526</v>
      </c>
      <c r="L15" s="256">
        <v>-14374</v>
      </c>
      <c r="M15" s="257">
        <v>-13189</v>
      </c>
      <c r="N15" s="258">
        <v>9</v>
      </c>
    </row>
    <row r="16" spans="1:16" x14ac:dyDescent="0.15">
      <c r="A16" s="240"/>
      <c r="B16" s="236"/>
      <c r="C16" s="236"/>
      <c r="D16" s="236"/>
      <c r="E16" s="236"/>
      <c r="F16" s="236"/>
      <c r="G16" s="1077" t="s">
        <v>135</v>
      </c>
      <c r="H16" s="1078"/>
      <c r="I16" s="1078"/>
      <c r="J16" s="1079"/>
      <c r="K16" s="256">
        <v>111877470</v>
      </c>
      <c r="L16" s="256">
        <v>159507</v>
      </c>
      <c r="M16" s="257">
        <v>142723</v>
      </c>
      <c r="N16" s="258">
        <v>11.8</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452</v>
      </c>
      <c r="H19" s="236"/>
      <c r="I19" s="236"/>
      <c r="J19" s="236"/>
      <c r="K19" s="236"/>
      <c r="L19" s="236"/>
      <c r="M19" s="236"/>
      <c r="N19" s="236"/>
    </row>
    <row r="20" spans="1:16" x14ac:dyDescent="0.15">
      <c r="A20" s="240"/>
      <c r="B20" s="236"/>
      <c r="C20" s="236"/>
      <c r="D20" s="236"/>
      <c r="E20" s="236"/>
      <c r="F20" s="236"/>
      <c r="G20" s="263"/>
      <c r="H20" s="264"/>
      <c r="I20" s="264"/>
      <c r="J20" s="265"/>
      <c r="K20" s="266" t="s">
        <v>453</v>
      </c>
      <c r="L20" s="267" t="s">
        <v>454</v>
      </c>
      <c r="M20" s="268" t="s">
        <v>455</v>
      </c>
      <c r="N20" s="269"/>
    </row>
    <row r="21" spans="1:16" s="275" customFormat="1" x14ac:dyDescent="0.15">
      <c r="A21" s="270"/>
      <c r="B21" s="241"/>
      <c r="C21" s="241"/>
      <c r="D21" s="241"/>
      <c r="E21" s="241"/>
      <c r="F21" s="241"/>
      <c r="G21" s="1088" t="s">
        <v>456</v>
      </c>
      <c r="H21" s="1089"/>
      <c r="I21" s="1089"/>
      <c r="J21" s="1090"/>
      <c r="K21" s="271">
        <v>1805.55</v>
      </c>
      <c r="L21" s="272">
        <v>1641.11</v>
      </c>
      <c r="M21" s="273">
        <v>164.44</v>
      </c>
      <c r="N21" s="241"/>
      <c r="O21" s="274"/>
      <c r="P21" s="270"/>
    </row>
    <row r="22" spans="1:16" s="275" customFormat="1" x14ac:dyDescent="0.15">
      <c r="A22" s="270"/>
      <c r="B22" s="241"/>
      <c r="C22" s="241"/>
      <c r="D22" s="241"/>
      <c r="E22" s="241"/>
      <c r="F22" s="241"/>
      <c r="G22" s="1088" t="s">
        <v>457</v>
      </c>
      <c r="H22" s="1089"/>
      <c r="I22" s="1089"/>
      <c r="J22" s="1090"/>
      <c r="K22" s="276">
        <v>98</v>
      </c>
      <c r="L22" s="277">
        <v>98.1</v>
      </c>
      <c r="M22" s="278">
        <v>-0.1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458</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459</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460</v>
      </c>
      <c r="H29" s="241"/>
      <c r="I29" s="241"/>
      <c r="J29" s="241"/>
      <c r="K29" s="236"/>
      <c r="L29" s="236"/>
      <c r="M29" s="236"/>
      <c r="N29" s="236"/>
      <c r="O29" s="284"/>
    </row>
    <row r="30" spans="1:16" x14ac:dyDescent="0.15">
      <c r="A30" s="240"/>
      <c r="B30" s="236"/>
      <c r="C30" s="236"/>
      <c r="D30" s="236"/>
      <c r="E30" s="236"/>
      <c r="F30" s="236"/>
      <c r="G30" s="243"/>
      <c r="H30" s="244"/>
      <c r="I30" s="244"/>
      <c r="J30" s="245"/>
      <c r="K30" s="1091" t="s">
        <v>439</v>
      </c>
      <c r="L30" s="246"/>
      <c r="M30" s="247" t="s">
        <v>440</v>
      </c>
      <c r="N30" s="248"/>
    </row>
    <row r="31" spans="1:16" x14ac:dyDescent="0.15">
      <c r="A31" s="240"/>
      <c r="B31" s="236"/>
      <c r="C31" s="236"/>
      <c r="D31" s="236"/>
      <c r="E31" s="236"/>
      <c r="F31" s="236"/>
      <c r="G31" s="249"/>
      <c r="H31" s="250"/>
      <c r="I31" s="250"/>
      <c r="J31" s="251"/>
      <c r="K31" s="1092"/>
      <c r="L31" s="252" t="s">
        <v>441</v>
      </c>
      <c r="M31" s="253" t="s">
        <v>442</v>
      </c>
      <c r="N31" s="254" t="s">
        <v>443</v>
      </c>
    </row>
    <row r="32" spans="1:16" ht="27" customHeight="1" x14ac:dyDescent="0.15">
      <c r="A32" s="240"/>
      <c r="B32" s="236"/>
      <c r="C32" s="236"/>
      <c r="D32" s="236"/>
      <c r="E32" s="236"/>
      <c r="F32" s="236"/>
      <c r="G32" s="1074" t="s">
        <v>461</v>
      </c>
      <c r="H32" s="1075"/>
      <c r="I32" s="1075"/>
      <c r="J32" s="1076"/>
      <c r="K32" s="256">
        <v>71817278</v>
      </c>
      <c r="L32" s="256">
        <v>102392</v>
      </c>
      <c r="M32" s="257">
        <v>98350</v>
      </c>
      <c r="N32" s="258">
        <v>4.0999999999999996</v>
      </c>
    </row>
    <row r="33" spans="1:16" ht="13.5" customHeight="1" x14ac:dyDescent="0.15">
      <c r="A33" s="240"/>
      <c r="B33" s="236"/>
      <c r="C33" s="236"/>
      <c r="D33" s="236"/>
      <c r="E33" s="236"/>
      <c r="F33" s="236"/>
      <c r="G33" s="1074" t="s">
        <v>462</v>
      </c>
      <c r="H33" s="1075"/>
      <c r="I33" s="1075"/>
      <c r="J33" s="1076"/>
      <c r="K33" s="256" t="s">
        <v>448</v>
      </c>
      <c r="L33" s="256" t="s">
        <v>448</v>
      </c>
      <c r="M33" s="257">
        <v>96</v>
      </c>
      <c r="N33" s="258" t="s">
        <v>448</v>
      </c>
    </row>
    <row r="34" spans="1:16" ht="27" customHeight="1" x14ac:dyDescent="0.15">
      <c r="A34" s="240"/>
      <c r="B34" s="236"/>
      <c r="C34" s="236"/>
      <c r="D34" s="236"/>
      <c r="E34" s="236"/>
      <c r="F34" s="236"/>
      <c r="G34" s="1074" t="s">
        <v>463</v>
      </c>
      <c r="H34" s="1075"/>
      <c r="I34" s="1075"/>
      <c r="J34" s="1076"/>
      <c r="K34" s="256">
        <v>6123586</v>
      </c>
      <c r="L34" s="256">
        <v>8731</v>
      </c>
      <c r="M34" s="257">
        <v>4257</v>
      </c>
      <c r="N34" s="258">
        <v>105.1</v>
      </c>
    </row>
    <row r="35" spans="1:16" ht="27" customHeight="1" x14ac:dyDescent="0.15">
      <c r="A35" s="240"/>
      <c r="B35" s="236"/>
      <c r="C35" s="236"/>
      <c r="D35" s="236"/>
      <c r="E35" s="236"/>
      <c r="F35" s="236"/>
      <c r="G35" s="1074" t="s">
        <v>464</v>
      </c>
      <c r="H35" s="1075"/>
      <c r="I35" s="1075"/>
      <c r="J35" s="1076"/>
      <c r="K35" s="256">
        <v>2576006</v>
      </c>
      <c r="L35" s="256">
        <v>3673</v>
      </c>
      <c r="M35" s="257">
        <v>2303</v>
      </c>
      <c r="N35" s="258">
        <v>59.5</v>
      </c>
    </row>
    <row r="36" spans="1:16" ht="27" customHeight="1" x14ac:dyDescent="0.15">
      <c r="A36" s="240"/>
      <c r="B36" s="236"/>
      <c r="C36" s="236"/>
      <c r="D36" s="236"/>
      <c r="E36" s="236"/>
      <c r="F36" s="236"/>
      <c r="G36" s="1074" t="s">
        <v>465</v>
      </c>
      <c r="H36" s="1075"/>
      <c r="I36" s="1075"/>
      <c r="J36" s="1076"/>
      <c r="K36" s="256">
        <v>470573</v>
      </c>
      <c r="L36" s="256">
        <v>671</v>
      </c>
      <c r="M36" s="257">
        <v>831</v>
      </c>
      <c r="N36" s="258">
        <v>-19.3</v>
      </c>
    </row>
    <row r="37" spans="1:16" ht="13.5" customHeight="1" x14ac:dyDescent="0.15">
      <c r="A37" s="240"/>
      <c r="B37" s="236"/>
      <c r="C37" s="236"/>
      <c r="D37" s="236"/>
      <c r="E37" s="236"/>
      <c r="F37" s="236"/>
      <c r="G37" s="1074" t="s">
        <v>466</v>
      </c>
      <c r="H37" s="1075"/>
      <c r="I37" s="1075"/>
      <c r="J37" s="1076"/>
      <c r="K37" s="256">
        <v>989128</v>
      </c>
      <c r="L37" s="256">
        <v>1410</v>
      </c>
      <c r="M37" s="257">
        <v>905</v>
      </c>
      <c r="N37" s="258">
        <v>55.8</v>
      </c>
    </row>
    <row r="38" spans="1:16" ht="27" customHeight="1" x14ac:dyDescent="0.15">
      <c r="A38" s="240"/>
      <c r="B38" s="236"/>
      <c r="C38" s="236"/>
      <c r="D38" s="236"/>
      <c r="E38" s="236"/>
      <c r="F38" s="236"/>
      <c r="G38" s="1071" t="s">
        <v>467</v>
      </c>
      <c r="H38" s="1072"/>
      <c r="I38" s="1072"/>
      <c r="J38" s="1073"/>
      <c r="K38" s="285">
        <v>1878</v>
      </c>
      <c r="L38" s="285">
        <v>3</v>
      </c>
      <c r="M38" s="286">
        <v>27</v>
      </c>
      <c r="N38" s="287">
        <v>-88.9</v>
      </c>
      <c r="O38" s="284"/>
    </row>
    <row r="39" spans="1:16" x14ac:dyDescent="0.15">
      <c r="A39" s="240"/>
      <c r="B39" s="236"/>
      <c r="C39" s="236"/>
      <c r="D39" s="236"/>
      <c r="E39" s="236"/>
      <c r="F39" s="236"/>
      <c r="G39" s="1071" t="s">
        <v>468</v>
      </c>
      <c r="H39" s="1072"/>
      <c r="I39" s="1072"/>
      <c r="J39" s="1073"/>
      <c r="K39" s="255">
        <v>-1183049</v>
      </c>
      <c r="L39" s="255">
        <v>-1687</v>
      </c>
      <c r="M39" s="288">
        <v>-1638</v>
      </c>
      <c r="N39" s="289">
        <v>3</v>
      </c>
      <c r="O39" s="284"/>
    </row>
    <row r="40" spans="1:16" ht="27" customHeight="1" x14ac:dyDescent="0.15">
      <c r="A40" s="240"/>
      <c r="B40" s="236"/>
      <c r="C40" s="236"/>
      <c r="D40" s="236"/>
      <c r="E40" s="236"/>
      <c r="F40" s="236"/>
      <c r="G40" s="1074" t="s">
        <v>469</v>
      </c>
      <c r="H40" s="1075"/>
      <c r="I40" s="1075"/>
      <c r="J40" s="1076"/>
      <c r="K40" s="255">
        <v>-66630711</v>
      </c>
      <c r="L40" s="255">
        <v>-94998</v>
      </c>
      <c r="M40" s="288">
        <v>-74316</v>
      </c>
      <c r="N40" s="289">
        <v>27.8</v>
      </c>
      <c r="O40" s="284"/>
    </row>
    <row r="41" spans="1:16" x14ac:dyDescent="0.15">
      <c r="A41" s="240"/>
      <c r="B41" s="236"/>
      <c r="C41" s="236"/>
      <c r="D41" s="236"/>
      <c r="E41" s="236"/>
      <c r="F41" s="236"/>
      <c r="G41" s="1077" t="s">
        <v>470</v>
      </c>
      <c r="H41" s="1078"/>
      <c r="I41" s="1078"/>
      <c r="J41" s="1079"/>
      <c r="K41" s="256">
        <v>14164689</v>
      </c>
      <c r="L41" s="255">
        <v>20195</v>
      </c>
      <c r="M41" s="288">
        <v>30815</v>
      </c>
      <c r="N41" s="289">
        <v>-34.5</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471</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472</v>
      </c>
      <c r="H48" s="294"/>
      <c r="I48" s="294"/>
      <c r="J48" s="294"/>
      <c r="K48" s="294"/>
      <c r="L48" s="294"/>
      <c r="M48" s="295"/>
      <c r="N48" s="294"/>
    </row>
    <row r="49" spans="1:14" ht="13.5" customHeight="1" x14ac:dyDescent="0.15">
      <c r="A49" s="240"/>
      <c r="B49" s="236"/>
      <c r="C49" s="236"/>
      <c r="D49" s="236"/>
      <c r="E49" s="236"/>
      <c r="F49" s="236"/>
      <c r="G49" s="296"/>
      <c r="H49" s="297"/>
      <c r="I49" s="1080" t="s">
        <v>439</v>
      </c>
      <c r="J49" s="1082" t="s">
        <v>473</v>
      </c>
      <c r="K49" s="1083"/>
      <c r="L49" s="1083"/>
      <c r="M49" s="1083"/>
      <c r="N49" s="1084"/>
    </row>
    <row r="50" spans="1:14" x14ac:dyDescent="0.15">
      <c r="A50" s="240"/>
      <c r="B50" s="236"/>
      <c r="C50" s="236"/>
      <c r="D50" s="236"/>
      <c r="E50" s="236"/>
      <c r="F50" s="236"/>
      <c r="G50" s="298"/>
      <c r="H50" s="299"/>
      <c r="I50" s="1081"/>
      <c r="J50" s="300" t="s">
        <v>474</v>
      </c>
      <c r="K50" s="301" t="s">
        <v>475</v>
      </c>
      <c r="L50" s="302" t="s">
        <v>476</v>
      </c>
      <c r="M50" s="303" t="s">
        <v>477</v>
      </c>
      <c r="N50" s="304" t="s">
        <v>478</v>
      </c>
    </row>
    <row r="51" spans="1:14" x14ac:dyDescent="0.15">
      <c r="A51" s="240"/>
      <c r="B51" s="236"/>
      <c r="C51" s="236"/>
      <c r="D51" s="236"/>
      <c r="E51" s="236"/>
      <c r="F51" s="236"/>
      <c r="G51" s="296" t="s">
        <v>479</v>
      </c>
      <c r="H51" s="297"/>
      <c r="I51" s="305">
        <v>116344682</v>
      </c>
      <c r="J51" s="306">
        <v>163163</v>
      </c>
      <c r="K51" s="307">
        <v>-9.9</v>
      </c>
      <c r="L51" s="308">
        <v>107687</v>
      </c>
      <c r="M51" s="309">
        <v>-3.6</v>
      </c>
      <c r="N51" s="310">
        <v>-6.3</v>
      </c>
    </row>
    <row r="52" spans="1:14" x14ac:dyDescent="0.15">
      <c r="A52" s="240"/>
      <c r="B52" s="236"/>
      <c r="C52" s="236"/>
      <c r="D52" s="236"/>
      <c r="E52" s="236"/>
      <c r="F52" s="236"/>
      <c r="G52" s="311"/>
      <c r="H52" s="312" t="s">
        <v>480</v>
      </c>
      <c r="I52" s="313">
        <v>45933820</v>
      </c>
      <c r="J52" s="314">
        <v>64418</v>
      </c>
      <c r="K52" s="315">
        <v>-24.8</v>
      </c>
      <c r="L52" s="316">
        <v>30833</v>
      </c>
      <c r="M52" s="317">
        <v>-24.4</v>
      </c>
      <c r="N52" s="318">
        <v>-0.4</v>
      </c>
    </row>
    <row r="53" spans="1:14" x14ac:dyDescent="0.15">
      <c r="A53" s="240"/>
      <c r="B53" s="236"/>
      <c r="C53" s="236"/>
      <c r="D53" s="236"/>
      <c r="E53" s="236"/>
      <c r="F53" s="236"/>
      <c r="G53" s="296" t="s">
        <v>481</v>
      </c>
      <c r="H53" s="297"/>
      <c r="I53" s="305">
        <v>117150129</v>
      </c>
      <c r="J53" s="306">
        <v>164275</v>
      </c>
      <c r="K53" s="307">
        <v>0.7</v>
      </c>
      <c r="L53" s="308">
        <v>98957</v>
      </c>
      <c r="M53" s="309">
        <v>-8.1</v>
      </c>
      <c r="N53" s="310">
        <v>8.8000000000000007</v>
      </c>
    </row>
    <row r="54" spans="1:14" x14ac:dyDescent="0.15">
      <c r="A54" s="240"/>
      <c r="B54" s="236"/>
      <c r="C54" s="236"/>
      <c r="D54" s="236"/>
      <c r="E54" s="236"/>
      <c r="F54" s="236"/>
      <c r="G54" s="311"/>
      <c r="H54" s="312" t="s">
        <v>480</v>
      </c>
      <c r="I54" s="313">
        <v>36036673</v>
      </c>
      <c r="J54" s="314">
        <v>50533</v>
      </c>
      <c r="K54" s="315">
        <v>-21.6</v>
      </c>
      <c r="L54" s="316">
        <v>24884</v>
      </c>
      <c r="M54" s="317">
        <v>-19.3</v>
      </c>
      <c r="N54" s="318">
        <v>-2.2999999999999998</v>
      </c>
    </row>
    <row r="55" spans="1:14" x14ac:dyDescent="0.15">
      <c r="A55" s="240"/>
      <c r="B55" s="236"/>
      <c r="C55" s="236"/>
      <c r="D55" s="236"/>
      <c r="E55" s="236"/>
      <c r="F55" s="236"/>
      <c r="G55" s="296" t="s">
        <v>482</v>
      </c>
      <c r="H55" s="297"/>
      <c r="I55" s="305">
        <v>122153369</v>
      </c>
      <c r="J55" s="306">
        <v>171717</v>
      </c>
      <c r="K55" s="307">
        <v>4.5</v>
      </c>
      <c r="L55" s="308">
        <v>114030</v>
      </c>
      <c r="M55" s="309">
        <v>15.2</v>
      </c>
      <c r="N55" s="310">
        <v>-10.7</v>
      </c>
    </row>
    <row r="56" spans="1:14" x14ac:dyDescent="0.15">
      <c r="A56" s="240"/>
      <c r="B56" s="236"/>
      <c r="C56" s="236"/>
      <c r="D56" s="236"/>
      <c r="E56" s="236"/>
      <c r="F56" s="236"/>
      <c r="G56" s="311"/>
      <c r="H56" s="312" t="s">
        <v>480</v>
      </c>
      <c r="I56" s="313">
        <v>35202604</v>
      </c>
      <c r="J56" s="314">
        <v>49486</v>
      </c>
      <c r="K56" s="315">
        <v>-2.1</v>
      </c>
      <c r="L56" s="316">
        <v>24881</v>
      </c>
      <c r="M56" s="317">
        <v>0</v>
      </c>
      <c r="N56" s="318">
        <v>-2.1</v>
      </c>
    </row>
    <row r="57" spans="1:14" x14ac:dyDescent="0.15">
      <c r="A57" s="240"/>
      <c r="B57" s="236"/>
      <c r="C57" s="236"/>
      <c r="D57" s="236"/>
      <c r="E57" s="236"/>
      <c r="F57" s="236"/>
      <c r="G57" s="296" t="s">
        <v>483</v>
      </c>
      <c r="H57" s="297"/>
      <c r="I57" s="305">
        <v>119037730</v>
      </c>
      <c r="J57" s="306">
        <v>168561</v>
      </c>
      <c r="K57" s="307">
        <v>-1.8</v>
      </c>
      <c r="L57" s="308">
        <v>123663</v>
      </c>
      <c r="M57" s="309">
        <v>8.4</v>
      </c>
      <c r="N57" s="310">
        <v>-10.199999999999999</v>
      </c>
    </row>
    <row r="58" spans="1:14" x14ac:dyDescent="0.15">
      <c r="A58" s="240"/>
      <c r="B58" s="236"/>
      <c r="C58" s="236"/>
      <c r="D58" s="236"/>
      <c r="E58" s="236"/>
      <c r="F58" s="236"/>
      <c r="G58" s="311"/>
      <c r="H58" s="312" t="s">
        <v>480</v>
      </c>
      <c r="I58" s="313">
        <v>36091346</v>
      </c>
      <c r="J58" s="314">
        <v>51107</v>
      </c>
      <c r="K58" s="315">
        <v>3.3</v>
      </c>
      <c r="L58" s="316">
        <v>28854</v>
      </c>
      <c r="M58" s="317">
        <v>16</v>
      </c>
      <c r="N58" s="318">
        <v>-12.7</v>
      </c>
    </row>
    <row r="59" spans="1:14" x14ac:dyDescent="0.15">
      <c r="A59" s="240"/>
      <c r="B59" s="236"/>
      <c r="C59" s="236"/>
      <c r="D59" s="236"/>
      <c r="E59" s="236"/>
      <c r="F59" s="236"/>
      <c r="G59" s="296" t="s">
        <v>484</v>
      </c>
      <c r="H59" s="297"/>
      <c r="I59" s="305">
        <v>101009452</v>
      </c>
      <c r="J59" s="306">
        <v>144012</v>
      </c>
      <c r="K59" s="307">
        <v>-14.6</v>
      </c>
      <c r="L59" s="308">
        <v>119378</v>
      </c>
      <c r="M59" s="309">
        <v>-3.5</v>
      </c>
      <c r="N59" s="310">
        <v>-11.1</v>
      </c>
    </row>
    <row r="60" spans="1:14" x14ac:dyDescent="0.15">
      <c r="A60" s="240"/>
      <c r="B60" s="236"/>
      <c r="C60" s="236"/>
      <c r="D60" s="236"/>
      <c r="E60" s="236"/>
      <c r="F60" s="236"/>
      <c r="G60" s="311"/>
      <c r="H60" s="312" t="s">
        <v>480</v>
      </c>
      <c r="I60" s="319">
        <v>28629293</v>
      </c>
      <c r="J60" s="314">
        <v>40818</v>
      </c>
      <c r="K60" s="315">
        <v>-20.100000000000001</v>
      </c>
      <c r="L60" s="316">
        <v>35801</v>
      </c>
      <c r="M60" s="317">
        <v>24.1</v>
      </c>
      <c r="N60" s="318">
        <v>-44.2</v>
      </c>
    </row>
    <row r="61" spans="1:14" x14ac:dyDescent="0.15">
      <c r="A61" s="240"/>
      <c r="B61" s="236"/>
      <c r="C61" s="236"/>
      <c r="D61" s="236"/>
      <c r="E61" s="236"/>
      <c r="F61" s="236"/>
      <c r="G61" s="296" t="s">
        <v>485</v>
      </c>
      <c r="H61" s="320"/>
      <c r="I61" s="321">
        <v>115139072</v>
      </c>
      <c r="J61" s="322">
        <v>162346</v>
      </c>
      <c r="K61" s="323">
        <v>-4.2</v>
      </c>
      <c r="L61" s="324">
        <v>112743</v>
      </c>
      <c r="M61" s="325">
        <v>1.7</v>
      </c>
      <c r="N61" s="310">
        <v>-5.9</v>
      </c>
    </row>
    <row r="62" spans="1:14" x14ac:dyDescent="0.15">
      <c r="A62" s="240"/>
      <c r="B62" s="236"/>
      <c r="C62" s="236"/>
      <c r="D62" s="236"/>
      <c r="E62" s="236"/>
      <c r="F62" s="236"/>
      <c r="G62" s="311"/>
      <c r="H62" s="312" t="s">
        <v>480</v>
      </c>
      <c r="I62" s="313">
        <v>36378747</v>
      </c>
      <c r="J62" s="314">
        <v>51272</v>
      </c>
      <c r="K62" s="315">
        <v>-13.1</v>
      </c>
      <c r="L62" s="316">
        <v>29051</v>
      </c>
      <c r="M62" s="317">
        <v>-0.7</v>
      </c>
      <c r="N62" s="318">
        <v>-12.4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F33" zoomScale="75" zoomScaleNormal="75"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84" zoomScale="75" zoomScaleNormal="75"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486</v>
      </c>
      <c r="G46" s="329" t="s">
        <v>487</v>
      </c>
      <c r="H46" s="329" t="s">
        <v>488</v>
      </c>
      <c r="I46" s="329" t="s">
        <v>489</v>
      </c>
      <c r="J46" s="330" t="s">
        <v>490</v>
      </c>
    </row>
    <row r="47" spans="2:10" ht="57.75" customHeight="1" x14ac:dyDescent="0.15">
      <c r="B47" s="7"/>
      <c r="C47" s="1093" t="s">
        <v>3</v>
      </c>
      <c r="D47" s="1093"/>
      <c r="E47" s="1094"/>
      <c r="F47" s="331">
        <v>1.64</v>
      </c>
      <c r="G47" s="332">
        <v>1.64</v>
      </c>
      <c r="H47" s="332">
        <v>1.63</v>
      </c>
      <c r="I47" s="332">
        <v>1.64</v>
      </c>
      <c r="J47" s="333">
        <v>3.74</v>
      </c>
    </row>
    <row r="48" spans="2:10" ht="57.75" customHeight="1" x14ac:dyDescent="0.15">
      <c r="B48" s="8"/>
      <c r="C48" s="1095" t="s">
        <v>4</v>
      </c>
      <c r="D48" s="1095"/>
      <c r="E48" s="1096"/>
      <c r="F48" s="334">
        <v>1.87</v>
      </c>
      <c r="G48" s="335">
        <v>1.68</v>
      </c>
      <c r="H48" s="335">
        <v>1.86</v>
      </c>
      <c r="I48" s="335">
        <v>1.78</v>
      </c>
      <c r="J48" s="336">
        <v>2.9</v>
      </c>
    </row>
    <row r="49" spans="2:10" ht="57.75" customHeight="1" thickBot="1" x14ac:dyDescent="0.2">
      <c r="B49" s="9"/>
      <c r="C49" s="1097" t="s">
        <v>5</v>
      </c>
      <c r="D49" s="1097"/>
      <c r="E49" s="1098"/>
      <c r="F49" s="337">
        <v>2.94</v>
      </c>
      <c r="G49" s="338">
        <v>1.92</v>
      </c>
      <c r="H49" s="338">
        <v>0.99</v>
      </c>
      <c r="I49" s="338">
        <v>1.65</v>
      </c>
      <c r="J49" s="339">
        <v>6.71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月森</cp:lastModifiedBy>
  <cp:lastPrinted>2017-03-08T04:23:21Z</cp:lastPrinted>
  <dcterms:created xsi:type="dcterms:W3CDTF">2017-01-25T01:07:46Z</dcterms:created>
  <dcterms:modified xsi:type="dcterms:W3CDTF">2017-03-08T04:23:47Z</dcterms:modified>
</cp:coreProperties>
</file>